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Šios_darbaknygės"/>
  <bookViews>
    <workbookView xWindow="32760" yWindow="32760" windowWidth="28800" windowHeight="11325" firstSheet="1" activeTab="1"/>
  </bookViews>
  <sheets>
    <sheet name="Pagrindinis medis" sheetId="1" state="hidden" r:id="rId1"/>
    <sheet name="KAS sutartys ŽTL" sheetId="2" r:id="rId2"/>
    <sheet name="Planai1" sheetId="3" state="hidden" r:id="rId3"/>
    <sheet name="Bendras DB" sheetId="4" state="hidden" r:id="rId4"/>
    <sheet name="Saskaitu DB" sheetId="5" state="hidden" r:id="rId5"/>
    <sheet name="TĮD DB" sheetId="6" state="hidden" r:id="rId6"/>
    <sheet name="apyvartos" sheetId="7" state="hidden" r:id="rId7"/>
  </sheets>
  <definedNames>
    <definedName name="_xlnm._FilterDatabase" localSheetId="1" hidden="1">'KAS sutartys ŽTL'!$A$4:$K$4</definedName>
  </definedNames>
  <calcPr fullCalcOnLoad="1"/>
  <pivotCaches>
    <pivotCache cacheId="2" r:id="rId8"/>
    <pivotCache cacheId="1" r:id="rId9"/>
  </pivotCaches>
</workbook>
</file>

<file path=xl/comments1.xml><?xml version="1.0" encoding="utf-8"?>
<comments xmlns="http://schemas.openxmlformats.org/spreadsheetml/2006/main">
  <authors>
    <author>Kestutis</author>
  </authors>
  <commentList>
    <comment ref="N5" authorId="0">
      <text>
        <r>
          <rPr>
            <b/>
            <sz val="9"/>
            <rFont val="Tahoma"/>
            <family val="2"/>
          </rPr>
          <t>Kestutis:</t>
        </r>
        <r>
          <rPr>
            <sz val="9"/>
            <rFont val="Tahoma"/>
            <family val="2"/>
          </rPr>
          <t xml:space="preserve">
Regioninis atliekų tvarkymo planas</t>
        </r>
      </text>
    </comment>
    <comment ref="O5" authorId="0">
      <text>
        <r>
          <rPr>
            <b/>
            <sz val="9"/>
            <rFont val="Tahoma"/>
            <family val="2"/>
          </rPr>
          <t>Kestutis:</t>
        </r>
        <r>
          <rPr>
            <sz val="9"/>
            <rFont val="Tahoma"/>
            <family val="2"/>
          </rPr>
          <t xml:space="preserve">
Savivaldybės atliekų tvarkymo planas</t>
        </r>
      </text>
    </comment>
    <comment ref="P5" authorId="0">
      <text>
        <r>
          <rPr>
            <b/>
            <sz val="9"/>
            <rFont val="Tahoma"/>
            <family val="2"/>
          </rPr>
          <t>Kestutis:</t>
        </r>
        <r>
          <rPr>
            <sz val="9"/>
            <rFont val="Tahoma"/>
            <family val="2"/>
          </rPr>
          <t xml:space="preserve">
Savivaldybės atliekų tvarkymo taisyklės</t>
        </r>
      </text>
    </comment>
    <comment ref="M5" authorId="0">
      <text>
        <r>
          <rPr>
            <b/>
            <sz val="9"/>
            <rFont val="Tahoma"/>
            <family val="2"/>
          </rPr>
          <t>Kestutis:</t>
        </r>
        <r>
          <rPr>
            <sz val="9"/>
            <rFont val="Tahoma"/>
            <family val="2"/>
          </rPr>
          <t xml:space="preserve">
Bendradarbiavimo sutartys</t>
        </r>
      </text>
    </comment>
    <comment ref="R5" authorId="0">
      <text>
        <r>
          <rPr>
            <b/>
            <sz val="9"/>
            <rFont val="Tahoma"/>
            <family val="2"/>
          </rPr>
          <t>Kestutis:</t>
        </r>
        <r>
          <rPr>
            <sz val="9"/>
            <rFont val="Tahoma"/>
            <family val="2"/>
          </rPr>
          <t xml:space="preserve">
Pakuočių atliekų tvarkymo organizavimo sutartys</t>
        </r>
      </text>
    </comment>
    <comment ref="D5" authorId="0">
      <text>
        <r>
          <rPr>
            <b/>
            <sz val="9"/>
            <rFont val="Tahoma"/>
            <family val="2"/>
          </rPr>
          <t>Kestutis:</t>
        </r>
        <r>
          <rPr>
            <sz val="9"/>
            <rFont val="Tahoma"/>
            <family val="2"/>
          </rPr>
          <t xml:space="preserve">
KAS
MARS
PS
NKAS</t>
        </r>
      </text>
    </comment>
    <comment ref="S5" authorId="0">
      <text>
        <r>
          <rPr>
            <b/>
            <sz val="9"/>
            <rFont val="Tahoma"/>
            <family val="2"/>
          </rPr>
          <t>Kestutis:</t>
        </r>
        <r>
          <rPr>
            <sz val="9"/>
            <rFont val="Tahoma"/>
            <family val="2"/>
          </rPr>
          <t xml:space="preserve">
KAS
MARS
PS
NKAS</t>
        </r>
      </text>
    </comment>
  </commentList>
</comments>
</file>

<file path=xl/comments4.xml><?xml version="1.0" encoding="utf-8"?>
<comments xmlns="http://schemas.openxmlformats.org/spreadsheetml/2006/main">
  <authors>
    <author>Kestutis</author>
  </authors>
  <commentList>
    <comment ref="R4" authorId="0">
      <text>
        <r>
          <rPr>
            <b/>
            <sz val="9"/>
            <rFont val="Tahoma"/>
            <family val="2"/>
          </rPr>
          <t>Kestutis:</t>
        </r>
        <r>
          <rPr>
            <sz val="9"/>
            <rFont val="Tahoma"/>
            <family val="2"/>
          </rPr>
          <t xml:space="preserve">
Arn nereikia išskaidyti (perdirbimas, eksportas, deginimas)</t>
        </r>
      </text>
    </comment>
  </commentList>
</comments>
</file>

<file path=xl/comments5.xml><?xml version="1.0" encoding="utf-8"?>
<comments xmlns="http://schemas.openxmlformats.org/spreadsheetml/2006/main">
  <authors>
    <author>Kestutis</author>
  </authors>
  <commentList>
    <comment ref="G9" authorId="0">
      <text>
        <r>
          <rPr>
            <b/>
            <sz val="9"/>
            <rFont val="Tahoma"/>
            <family val="2"/>
          </rPr>
          <t>Kestutis:</t>
        </r>
        <r>
          <rPr>
            <sz val="9"/>
            <rFont val="Tahoma"/>
            <family val="2"/>
          </rPr>
          <t xml:space="preserve">
Ind
Kol
MARS
PS
NKAS
</t>
        </r>
      </text>
    </comment>
  </commentList>
</comments>
</file>

<file path=xl/comments7.xml><?xml version="1.0" encoding="utf-8"?>
<comments xmlns="http://schemas.openxmlformats.org/spreadsheetml/2006/main">
  <authors>
    <author>Kestutis</author>
  </authors>
  <commentList>
    <comment ref="R4" authorId="0">
      <text>
        <r>
          <rPr>
            <b/>
            <sz val="9"/>
            <rFont val="Tahoma"/>
            <family val="2"/>
          </rPr>
          <t>Kestutis:</t>
        </r>
        <r>
          <rPr>
            <sz val="9"/>
            <rFont val="Tahoma"/>
            <family val="2"/>
          </rPr>
          <t xml:space="preserve">
Arn nereikia išskaidyti (perdirbimas, eksportas, deginimas)</t>
        </r>
      </text>
    </comment>
  </commentList>
</comments>
</file>

<file path=xl/sharedStrings.xml><?xml version="1.0" encoding="utf-8"?>
<sst xmlns="http://schemas.openxmlformats.org/spreadsheetml/2006/main" count="1521" uniqueCount="374">
  <si>
    <t>Alytaus RATC, UAB</t>
  </si>
  <si>
    <t>Kauno RATC, VšĮ</t>
  </si>
  <si>
    <t>Klaipėdos RATC, UAB</t>
  </si>
  <si>
    <t>Marijampolės AATC, UAB</t>
  </si>
  <si>
    <t>Panevėžio RATC, UAB</t>
  </si>
  <si>
    <t>Šiaulių RATC, VšĮ</t>
  </si>
  <si>
    <t>Tauragės RATC, UAB</t>
  </si>
  <si>
    <t>Telšių RATC, UAB</t>
  </si>
  <si>
    <t>Utenos RATC, UAB</t>
  </si>
  <si>
    <t>Vilniaus AATC, UAB</t>
  </si>
  <si>
    <t>#N/A</t>
  </si>
  <si>
    <t>Bendroji suma</t>
  </si>
  <si>
    <t>Regionas mod</t>
  </si>
  <si>
    <t>Savivaldybė</t>
  </si>
  <si>
    <t>Alytaus miesto</t>
  </si>
  <si>
    <t>Alytaus rajono</t>
  </si>
  <si>
    <t>Birštono</t>
  </si>
  <si>
    <t>Druskininkų</t>
  </si>
  <si>
    <t>Lazdijų rajono</t>
  </si>
  <si>
    <t>Prienų rajono</t>
  </si>
  <si>
    <t>Varėnos rajono</t>
  </si>
  <si>
    <t>Jonavos rajono</t>
  </si>
  <si>
    <t>Kaišiadorių rajono</t>
  </si>
  <si>
    <t>Kauno miesto</t>
  </si>
  <si>
    <t>Kauno rajono</t>
  </si>
  <si>
    <t>Kėdainių rajono</t>
  </si>
  <si>
    <t>Raseinių rajono</t>
  </si>
  <si>
    <t>Klaipėdos miesto</t>
  </si>
  <si>
    <t>Klaipėdos rajono</t>
  </si>
  <si>
    <t>Kretingos rajono</t>
  </si>
  <si>
    <t>Neringos</t>
  </si>
  <si>
    <t>Palangos miesto</t>
  </si>
  <si>
    <t xml:space="preserve">Skuodo rajono </t>
  </si>
  <si>
    <t xml:space="preserve">Šilutės rajono </t>
  </si>
  <si>
    <t>Kalvarijos</t>
  </si>
  <si>
    <t>Kazlų Rūdos</t>
  </si>
  <si>
    <t>Marijampolės</t>
  </si>
  <si>
    <t>Šakių rajono</t>
  </si>
  <si>
    <t>Vilkaviškio rajono</t>
  </si>
  <si>
    <t>Biržų rajono</t>
  </si>
  <si>
    <t>Kupiškio rajono</t>
  </si>
  <si>
    <t>Panevėžio miesto</t>
  </si>
  <si>
    <t>Panevėžio rajono</t>
  </si>
  <si>
    <t>Pasvalio rajono</t>
  </si>
  <si>
    <t>Rokiškio rajono</t>
  </si>
  <si>
    <t>Akmenės rajono</t>
  </si>
  <si>
    <t>Joniškio rajono</t>
  </si>
  <si>
    <t>Kelmės rajono</t>
  </si>
  <si>
    <t>Pakruojo rajono</t>
  </si>
  <si>
    <t>Radviliškio rajono</t>
  </si>
  <si>
    <t>Šiaulių miesto</t>
  </si>
  <si>
    <t>Šiaulių rajono</t>
  </si>
  <si>
    <t>Jurbarko rajono</t>
  </si>
  <si>
    <t>Pagėgių</t>
  </si>
  <si>
    <t>Šilalės rajono</t>
  </si>
  <si>
    <t>Tauragės rajono</t>
  </si>
  <si>
    <t>Mažeikių rajono</t>
  </si>
  <si>
    <t>Plungės rajono</t>
  </si>
  <si>
    <t>Rietavo</t>
  </si>
  <si>
    <t>Telšių rajono</t>
  </si>
  <si>
    <t>Anykščių rajono</t>
  </si>
  <si>
    <t>Ignalinos rajono</t>
  </si>
  <si>
    <t>Molėtų rajono</t>
  </si>
  <si>
    <t>Utenos rajono</t>
  </si>
  <si>
    <t>Visagino</t>
  </si>
  <si>
    <t>Zarasų rajono</t>
  </si>
  <si>
    <t>Elektrėnų</t>
  </si>
  <si>
    <t>Šalčininkų rajono</t>
  </si>
  <si>
    <t>Širvintų rajono</t>
  </si>
  <si>
    <t>Švenčionių rajono</t>
  </si>
  <si>
    <t>Trakų rajono</t>
  </si>
  <si>
    <t>Ukmergės rajono</t>
  </si>
  <si>
    <t>Vilniaus miesto</t>
  </si>
  <si>
    <t>Vilniaus rajono</t>
  </si>
  <si>
    <t>(tuščias)</t>
  </si>
  <si>
    <t>Administratorius</t>
  </si>
  <si>
    <t>Alytaus RATC</t>
  </si>
  <si>
    <t>Jonavos RSA</t>
  </si>
  <si>
    <t>Kaišiadorių RSA</t>
  </si>
  <si>
    <t>Kauno MSA</t>
  </si>
  <si>
    <t>Kauno RSA</t>
  </si>
  <si>
    <t>Kėdainių RSA</t>
  </si>
  <si>
    <t>Raseinių RSA</t>
  </si>
  <si>
    <t>Klaipėdos RATC</t>
  </si>
  <si>
    <t>VšĮ ,,Gargždų švara"</t>
  </si>
  <si>
    <t>Kretingos RSA</t>
  </si>
  <si>
    <t>Palangos MSA</t>
  </si>
  <si>
    <t>Skuodo RSA</t>
  </si>
  <si>
    <t>Šilutės RSA</t>
  </si>
  <si>
    <t>Marijampolės AATC</t>
  </si>
  <si>
    <t>Biržų RSA</t>
  </si>
  <si>
    <t>Kupiškio RSA</t>
  </si>
  <si>
    <t>Panevėžio MSA</t>
  </si>
  <si>
    <t>Panevėžio RSA</t>
  </si>
  <si>
    <t>Pasvalio RSA</t>
  </si>
  <si>
    <t>Rokiškio RSA</t>
  </si>
  <si>
    <t>Šiaulių RATC</t>
  </si>
  <si>
    <t>Tauragės RATC</t>
  </si>
  <si>
    <t>Telšių RATC</t>
  </si>
  <si>
    <t>Anykščių RSA</t>
  </si>
  <si>
    <t>Ignalinos RSA</t>
  </si>
  <si>
    <t>Molėtų RSA</t>
  </si>
  <si>
    <t>Utenos RSA</t>
  </si>
  <si>
    <t>Visagino SA</t>
  </si>
  <si>
    <t>Zarasų RSA</t>
  </si>
  <si>
    <t>Elektrėnų SA</t>
  </si>
  <si>
    <t>Šalčininkų RSA</t>
  </si>
  <si>
    <t>Širvintų RSA</t>
  </si>
  <si>
    <t>Švenčionių RSA</t>
  </si>
  <si>
    <t>Trakų RSA</t>
  </si>
  <si>
    <t>Ukmergės RSA</t>
  </si>
  <si>
    <t>Vilniaus MSA</t>
  </si>
  <si>
    <t>Vilniaus RSA</t>
  </si>
  <si>
    <t>Skaičiuoti iš Savivaldybė</t>
  </si>
  <si>
    <t>Suma iš Priimamas gyventojų sk</t>
  </si>
  <si>
    <t>Komunalininkas</t>
  </si>
  <si>
    <t>Ekonovus, UAB</t>
  </si>
  <si>
    <t>Druskininkų komunalinis ūkis, UAB</t>
  </si>
  <si>
    <t>Komunalinių įmonių kombinatas, UAB</t>
  </si>
  <si>
    <t>Jonavos paslaugos, UAB</t>
  </si>
  <si>
    <t>Kaišiadorių paslaugos, SĮ</t>
  </si>
  <si>
    <t>Kauno švara, UAB</t>
  </si>
  <si>
    <t>Skongalis, UAB</t>
  </si>
  <si>
    <t>Raseinių komunalinės paslaugos, UAB</t>
  </si>
  <si>
    <t>Specialus autotransportas, UAB</t>
  </si>
  <si>
    <t>Kretingos komunalininkas, SĮ</t>
  </si>
  <si>
    <t>Palangos komunalinis ūkis, AUB</t>
  </si>
  <si>
    <t>Telšių keliai, UAB</t>
  </si>
  <si>
    <t>Ecoservice, UAB</t>
  </si>
  <si>
    <t>Marijampolės švara, UAB</t>
  </si>
  <si>
    <t>Biržų komunalinis ūkis, UAB</t>
  </si>
  <si>
    <t>Panevėžio specialusis autotransportas, AB</t>
  </si>
  <si>
    <t>Pasvalio gerovė, UAB</t>
  </si>
  <si>
    <t>Rokiškio komunalininkas, AB</t>
  </si>
  <si>
    <t>Naujosios Akmenės komunalininkas, UAB</t>
  </si>
  <si>
    <t>Joniškio komunalinis ūkis, UAB</t>
  </si>
  <si>
    <t>Kelmės vietinis ūkis, UAB</t>
  </si>
  <si>
    <t>Pakruojo komunalininkas, UAB</t>
  </si>
  <si>
    <t>Specializuotas transportas, AB</t>
  </si>
  <si>
    <t>Švarinta, UAB</t>
  </si>
  <si>
    <t>Kuršėnų komunalinis ūkis, UAB</t>
  </si>
  <si>
    <t>Jurbarko komunalininkas, UAB</t>
  </si>
  <si>
    <t>Šilalės komunalinis ūkis, UAB</t>
  </si>
  <si>
    <t>Dunokai, UAB</t>
  </si>
  <si>
    <t>Mažeikių komunalinis ūkis, UAB</t>
  </si>
  <si>
    <t>Valda, UAB</t>
  </si>
  <si>
    <t>Anykščių komunalinis ūkis, UAB</t>
  </si>
  <si>
    <t>Kompata, UAB</t>
  </si>
  <si>
    <t>Molėtų švara, UAB</t>
  </si>
  <si>
    <t>Utenos komunalininkas, UAB</t>
  </si>
  <si>
    <t>Ekobazė, UAB</t>
  </si>
  <si>
    <t>Zarasų komunalininkas, UAB</t>
  </si>
  <si>
    <t>Elektrėnų komunalinis ūkis, UAB</t>
  </si>
  <si>
    <t>Eišiškių komunalinis ūkis, UAB</t>
  </si>
  <si>
    <t>Tvarkyba, UAB</t>
  </si>
  <si>
    <t>Pabradės komunalinis ūkis, UAB</t>
  </si>
  <si>
    <t>Atliekų tvarkymo tarnyba, UAB</t>
  </si>
  <si>
    <t>Švara visiems, UAB</t>
  </si>
  <si>
    <t>VSA Vilniaus, UAB</t>
  </si>
  <si>
    <t>Nemenčinės komunalininkas, UAB</t>
  </si>
  <si>
    <t>Nemėžio komunalininkas, UAB</t>
  </si>
  <si>
    <t>Komunalininkų grupė</t>
  </si>
  <si>
    <t>Stiklas</t>
  </si>
  <si>
    <t>Indiv. Kont</t>
  </si>
  <si>
    <t>Kolekt. Kont</t>
  </si>
  <si>
    <t>VISO</t>
  </si>
  <si>
    <t>Deginimas</t>
  </si>
  <si>
    <t>Srautas</t>
  </si>
  <si>
    <t>S1</t>
  </si>
  <si>
    <t>S2</t>
  </si>
  <si>
    <t>Konteinerinė sistema</t>
  </si>
  <si>
    <t>MARS</t>
  </si>
  <si>
    <t>PS</t>
  </si>
  <si>
    <t>NKAS</t>
  </si>
  <si>
    <t>LT</t>
  </si>
  <si>
    <t>ŽTL</t>
  </si>
  <si>
    <t>Kt</t>
  </si>
  <si>
    <t>Įkainiai, Lt/t</t>
  </si>
  <si>
    <t>Metinis surinkimo planas</t>
  </si>
  <si>
    <t>Mokėtinos metinės ŽTL sumos, Lt</t>
  </si>
  <si>
    <t>Faktiškai apmokėti ŽTL kiekiai, t</t>
  </si>
  <si>
    <t>Faktiškai apmokėtos ŽTL sumos, Lt</t>
  </si>
  <si>
    <t>Apmokėtų kiekių %</t>
  </si>
  <si>
    <t>Apmokėtų sumų %</t>
  </si>
  <si>
    <t>Raktas</t>
  </si>
  <si>
    <t>Savivaldybė+komunalininkas</t>
  </si>
  <si>
    <t>Ind.</t>
  </si>
  <si>
    <t>Kol.</t>
  </si>
  <si>
    <t>Pakuotė</t>
  </si>
  <si>
    <t>Klaipėdos m</t>
  </si>
  <si>
    <t>Ekonovus</t>
  </si>
  <si>
    <t>Popierius</t>
  </si>
  <si>
    <t>Plastikas</t>
  </si>
  <si>
    <t>PET</t>
  </si>
  <si>
    <t>Kiekis</t>
  </si>
  <si>
    <t>Įkainis</t>
  </si>
  <si>
    <t>Suma</t>
  </si>
  <si>
    <t>Sąsk gavimo data</t>
  </si>
  <si>
    <t>Metalas</t>
  </si>
  <si>
    <t>Kombinuota (pop)</t>
  </si>
  <si>
    <t>Kombinuota (kt)</t>
  </si>
  <si>
    <t>Medis</t>
  </si>
  <si>
    <t>Kt pakuotė</t>
  </si>
  <si>
    <t>auto</t>
  </si>
  <si>
    <t>pask</t>
  </si>
  <si>
    <t>Ketvirtis</t>
  </si>
  <si>
    <t>Sąskaitos Nr.</t>
  </si>
  <si>
    <t>SF-KIK-258</t>
  </si>
  <si>
    <t>Sąsk partija</t>
  </si>
  <si>
    <t>Bendra sąsk suma Lt be PVM</t>
  </si>
  <si>
    <t>xx%</t>
  </si>
  <si>
    <t>Kontrolinė suma:</t>
  </si>
  <si>
    <t>Atitikimas:</t>
  </si>
  <si>
    <t>Patvirtinti/taisyti</t>
  </si>
  <si>
    <t>Laukiamas kiekis</t>
  </si>
  <si>
    <t>Kiekio atitikimas</t>
  </si>
  <si>
    <t>Faktiškai gautų ŽTL TĮD kiekiai, t</t>
  </si>
  <si>
    <t>išskaidyti ind</t>
  </si>
  <si>
    <t>BS</t>
  </si>
  <si>
    <t>PATO</t>
  </si>
  <si>
    <t>Regionas</t>
  </si>
  <si>
    <t>Konkursai</t>
  </si>
  <si>
    <t>KAS</t>
  </si>
  <si>
    <t>Katalogo ID</t>
  </si>
  <si>
    <t>Sist. ID</t>
  </si>
  <si>
    <t>RATP</t>
  </si>
  <si>
    <t>SATP</t>
  </si>
  <si>
    <t>SATT</t>
  </si>
  <si>
    <t>Kestutis</t>
  </si>
  <si>
    <t>Gyventojų sk.</t>
  </si>
  <si>
    <t>2014 kiekių tikslinimas</t>
  </si>
  <si>
    <t>Suma iš Viso mokėtina suma</t>
  </si>
  <si>
    <t>Linas</t>
  </si>
  <si>
    <t>Dovydas</t>
  </si>
  <si>
    <t>Eilučių žymos</t>
  </si>
  <si>
    <t>Suma iš 2014 KAS apyvarta</t>
  </si>
  <si>
    <t/>
  </si>
  <si>
    <t>Pasirašyta</t>
  </si>
  <si>
    <t>(Visi)</t>
  </si>
  <si>
    <t>BS pasirašymo data</t>
  </si>
  <si>
    <t>BS galiojimo terminas</t>
  </si>
  <si>
    <t>BS Nr.</t>
  </si>
  <si>
    <t>neterminuota</t>
  </si>
  <si>
    <t>KAS-150</t>
  </si>
  <si>
    <t>ŽTT/2013/05/1</t>
  </si>
  <si>
    <t>KAS-48</t>
  </si>
  <si>
    <t>ŽTP/2013/05/1</t>
  </si>
  <si>
    <t>KAS-49</t>
  </si>
  <si>
    <t>ŽTR/2013/05/1</t>
  </si>
  <si>
    <t>KAS-50</t>
  </si>
  <si>
    <t>S9-174</t>
  </si>
  <si>
    <t>1-SU-594</t>
  </si>
  <si>
    <t>KAS-2</t>
  </si>
  <si>
    <t>A14-371</t>
  </si>
  <si>
    <t>KAS-53</t>
  </si>
  <si>
    <t>SR-306</t>
  </si>
  <si>
    <t>KAS-1</t>
  </si>
  <si>
    <t>R4-382</t>
  </si>
  <si>
    <t>KAS-9</t>
  </si>
  <si>
    <t>5-392</t>
  </si>
  <si>
    <t>5-428</t>
  </si>
  <si>
    <t>A69-6(3.1.36-AP)</t>
  </si>
  <si>
    <t>VK-13-096/1</t>
  </si>
  <si>
    <t>KAS-17</t>
  </si>
  <si>
    <t>KAS-6</t>
  </si>
  <si>
    <t>A56(1-369-(3.18))</t>
  </si>
  <si>
    <t>KAS-23</t>
  </si>
  <si>
    <t>KAS-22</t>
  </si>
  <si>
    <t>J-188</t>
  </si>
  <si>
    <t>KAS-52/J-357</t>
  </si>
  <si>
    <t>GS/7.83)-402</t>
  </si>
  <si>
    <t>P-13-012</t>
  </si>
  <si>
    <t>T2-2</t>
  </si>
  <si>
    <t>20-300</t>
  </si>
  <si>
    <t>KAS-16</t>
  </si>
  <si>
    <t>O3S-199</t>
  </si>
  <si>
    <t>KAS-21</t>
  </si>
  <si>
    <t>SR-1418</t>
  </si>
  <si>
    <t>KAS-151</t>
  </si>
  <si>
    <t>S-960</t>
  </si>
  <si>
    <t>SUT-233</t>
  </si>
  <si>
    <t>VP-176</t>
  </si>
  <si>
    <t>KAS-4</t>
  </si>
  <si>
    <t>17T-2013-0054</t>
  </si>
  <si>
    <t>KAS-37</t>
  </si>
  <si>
    <t>(7.5)SR-412</t>
  </si>
  <si>
    <t>KAS-36</t>
  </si>
  <si>
    <t>14-62</t>
  </si>
  <si>
    <t>KAS-18</t>
  </si>
  <si>
    <t>ŽT/L/14-02</t>
  </si>
  <si>
    <t>S1-691</t>
  </si>
  <si>
    <t>KAS-54/F1-2013/88/S1-1104</t>
  </si>
  <si>
    <t>15-21</t>
  </si>
  <si>
    <t>KAS-19</t>
  </si>
  <si>
    <t>214-K</t>
  </si>
  <si>
    <t>KAS-55/122-PS</t>
  </si>
  <si>
    <t>R5-321</t>
  </si>
  <si>
    <t>R5-(8.1.11.)-640</t>
  </si>
  <si>
    <t>P-13-008/R5-(8.1.11.)-1067</t>
  </si>
  <si>
    <t xml:space="preserve"> 2013/4-14</t>
  </si>
  <si>
    <t>KAS-35/2013/4-42</t>
  </si>
  <si>
    <t>P-13-006/2013/4-45</t>
  </si>
  <si>
    <t>KAS-42/2013/4-43A</t>
  </si>
  <si>
    <t>1.16-13/68</t>
  </si>
  <si>
    <t>KAS-43</t>
  </si>
  <si>
    <t>1.16-13/70</t>
  </si>
  <si>
    <t>1.16-13/69</t>
  </si>
  <si>
    <t>KAS-44</t>
  </si>
  <si>
    <t>P-13-010</t>
  </si>
  <si>
    <t>22-559</t>
  </si>
  <si>
    <t>KAS-20/2013-10-04 Nr.22-1063</t>
  </si>
  <si>
    <t>S1-299</t>
  </si>
  <si>
    <t>2013-0930</t>
  </si>
  <si>
    <t>KAS-34/S1-408</t>
  </si>
  <si>
    <t>DS-171</t>
  </si>
  <si>
    <t>KAS-33/DS-284</t>
  </si>
  <si>
    <t>B5-10.31.01</t>
  </si>
  <si>
    <t>SRV-19</t>
  </si>
  <si>
    <t>KAS38/SS91</t>
  </si>
  <si>
    <t>ASR-119</t>
  </si>
  <si>
    <t>KAS-3</t>
  </si>
  <si>
    <t>S-13-46</t>
  </si>
  <si>
    <t>KAS-24</t>
  </si>
  <si>
    <t>KAS-28</t>
  </si>
  <si>
    <t>S-13-55</t>
  </si>
  <si>
    <t>KAS-31/S-13-112</t>
  </si>
  <si>
    <t>S-13-52</t>
  </si>
  <si>
    <t>KAS-27/S-13-110</t>
  </si>
  <si>
    <t>S-13-57</t>
  </si>
  <si>
    <t>S-13-61</t>
  </si>
  <si>
    <t>KAS-25</t>
  </si>
  <si>
    <t>S-13-58</t>
  </si>
  <si>
    <t>KAS-26/S-13-109</t>
  </si>
  <si>
    <t>S-13-63</t>
  </si>
  <si>
    <t>KAS-13</t>
  </si>
  <si>
    <t>T13-123</t>
  </si>
  <si>
    <t>KAS-32/SUT-298</t>
  </si>
  <si>
    <t>Sutartis galioja iki paslaugas pradės teikti naujas paslaugų teikėjas</t>
  </si>
  <si>
    <t>S-13/07/19</t>
  </si>
  <si>
    <t>KAS-30</t>
  </si>
  <si>
    <t>Palangos komunalinis ūkis, UAB</t>
  </si>
  <si>
    <t>PRIEDAS Nr.2</t>
  </si>
  <si>
    <t>Sutartis galioja iki  paslaugas pradės teikti naujas paslaugų teikėjas</t>
  </si>
  <si>
    <t>S3-12</t>
  </si>
  <si>
    <t>Ecoservice projektai, UAB</t>
  </si>
  <si>
    <t>MS-389</t>
  </si>
  <si>
    <t>Sutartis galioja 5 (penkerius) metus su galimybe, Šalims susitarus, pratęsti sutartį 2 kartus po 1 (vienerius) metus</t>
  </si>
  <si>
    <t>Ecoservice Klaipėda, UAB</t>
  </si>
  <si>
    <t>S-271</t>
  </si>
  <si>
    <t>T12-31 (13-124)</t>
  </si>
  <si>
    <t>PATO sutartys
Sutarties objektas: Pakuočių ir kitų atliekų, esančių rūšiuojamojo surinkimo priemonėse, tvarkymo paslaugos teikimas</t>
  </si>
  <si>
    <t>BENDRADARBIAVIMO sutartys (BS)
Sutarties objektas: Pakuočių atliekų rūšiuojamojo surinkimo sistemos savivaldybėje diegimas, plėtojimas ir pakuočių atliekų tvarkymo organizavimas</t>
  </si>
  <si>
    <t>KAS-57</t>
  </si>
  <si>
    <t>KAS-99</t>
  </si>
  <si>
    <t>S-305</t>
  </si>
  <si>
    <t>MSK-371</t>
  </si>
  <si>
    <t>(4.1.9)-R5-620</t>
  </si>
  <si>
    <t>Virginijus ir ko, UAB</t>
  </si>
  <si>
    <t xml:space="preserve">12 mėn. su galimybe pratęsti 12 mėn. </t>
  </si>
  <si>
    <t>Sutarties galiojimo terminas</t>
  </si>
  <si>
    <t>Sutarties Nr.</t>
  </si>
  <si>
    <t>Sutarties pasirašymo data</t>
  </si>
  <si>
    <t>Sutarties tipas*</t>
  </si>
  <si>
    <t>ŽT-PATO-S-1</t>
  </si>
  <si>
    <t>19-4-4.34/38</t>
  </si>
  <si>
    <t>Kauno stiklas, UAB</t>
  </si>
  <si>
    <t>20-4.34/38</t>
  </si>
  <si>
    <t>(4.1.8)-R5-441</t>
  </si>
  <si>
    <t>(4.1.8)-R5-</t>
  </si>
  <si>
    <t>20-2.4/37</t>
  </si>
  <si>
    <t>NR.21-04P</t>
  </si>
  <si>
    <t>GS-85</t>
  </si>
  <si>
    <t>*
1 - Sutartis su atliekų tvarkytojais ir savivaldybėmis (arba savivaldybių įsteigtais juridiniais amenimis, kuriems pavesta administruoti komunalinių atliekų tvarkymo sistemą) dėl komunaliniame atliekų sraute susidariusių pakuočių atliekų surinkimo, vežimo, paruošimo naudoti ir naudojimo.
2 - Sutartis su konkurso būdu parinktu atliekų tvarkytoju KAS.</t>
  </si>
  <si>
    <t xml:space="preserve">VšĮ "Žaliasis taškas" sudarytų KAS sutarčių sąrašas 
2021 m.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</si>
</sst>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_-;\-* #,##0\ _€_-;_-* &quot;-&quot;\ _€_-;_-@_-"/>
    <numFmt numFmtId="171" formatCode="_-* #,##0.00\ _€_-;\-* #,##0.00\ _€_-;_-* &quot;-&quot;??\ _€_-;_-@_-"/>
    <numFmt numFmtId="172" formatCode="mmm/yyyy"/>
  </numFmts>
  <fonts count="49">
    <font>
      <sz val="10"/>
      <name val="Arial"/>
      <family val="2"/>
    </font>
    <font>
      <sz val="11"/>
      <color indexed="8"/>
      <name val="Calibri"/>
      <family val="2"/>
    </font>
    <font>
      <sz val="9"/>
      <name val="Tahoma"/>
      <family val="2"/>
    </font>
    <font>
      <b/>
      <sz val="9"/>
      <name val="Tahoma"/>
      <family val="2"/>
    </font>
    <font>
      <b/>
      <sz val="10"/>
      <name val="Arial"/>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u val="single"/>
      <sz val="10"/>
      <color indexed="30"/>
      <name val="Arial"/>
      <family val="2"/>
    </font>
    <font>
      <sz val="11"/>
      <color indexed="10"/>
      <name val="Calibri"/>
      <family val="2"/>
    </font>
    <font>
      <b/>
      <sz val="11"/>
      <color indexed="63"/>
      <name val="Calibri"/>
      <family val="2"/>
    </font>
    <font>
      <sz val="11"/>
      <color indexed="62"/>
      <name val="Calibri"/>
      <family val="2"/>
    </font>
    <font>
      <sz val="11"/>
      <color indexed="60"/>
      <name val="Calibri"/>
      <family val="2"/>
    </font>
    <font>
      <sz val="18"/>
      <color indexed="54"/>
      <name val="Calibri Light"/>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23"/>
      <name val="Arial"/>
      <family val="2"/>
    </font>
    <font>
      <sz val="8"/>
      <name val="Segoe UI"/>
      <family val="2"/>
    </font>
    <font>
      <sz val="10"/>
      <name val="Calibri"/>
      <family val="2"/>
    </font>
    <font>
      <b/>
      <sz val="10"/>
      <color indexed="9"/>
      <name val="Calibri"/>
      <family val="2"/>
    </font>
    <font>
      <b/>
      <sz val="10"/>
      <name val="Calibri"/>
      <family val="2"/>
    </font>
    <font>
      <b/>
      <sz val="14"/>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u val="single"/>
      <sz val="10"/>
      <color theme="10"/>
      <name val="Arial"/>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sz val="18"/>
      <color theme="3"/>
      <name val="Calibri Light"/>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theme="0" tint="-0.4999699890613556"/>
      <name val="Arial"/>
      <family val="2"/>
    </font>
    <font>
      <b/>
      <sz val="10"/>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rgb="FFFFFF00"/>
        <bgColor indexed="64"/>
      </patternFill>
    </fill>
    <fill>
      <patternFill patternType="solid">
        <fgColor theme="0" tint="-0.149959996342659"/>
        <bgColor indexed="64"/>
      </patternFill>
    </fill>
    <fill>
      <patternFill patternType="solid">
        <fgColor theme="0"/>
        <bgColor indexed="64"/>
      </patternFill>
    </fill>
    <fill>
      <patternFill patternType="solid">
        <fgColor rgb="FF33CC33"/>
        <bgColor indexed="64"/>
      </patternFill>
    </fill>
    <fill>
      <patternFill patternType="solid">
        <fgColor rgb="FF008000"/>
        <bgColor indexed="64"/>
      </patternFill>
    </fill>
  </fills>
  <borders count="6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ABABAB"/>
      </left>
      <right/>
      <top style="thin">
        <color indexed="9"/>
      </top>
      <bottom/>
    </border>
    <border>
      <left style="thin">
        <color rgb="FFABABAB"/>
      </left>
      <right/>
      <top style="thin">
        <color rgb="FFABABAB"/>
      </top>
      <bottom/>
    </border>
    <border>
      <left style="thin">
        <color rgb="FFABABAB"/>
      </left>
      <right/>
      <top style="thin">
        <color rgb="FFABABAB"/>
      </top>
      <bottom style="thin">
        <color rgb="FFABABAB"/>
      </bottom>
    </border>
    <border>
      <left style="thin">
        <color indexed="9"/>
      </left>
      <right/>
      <top style="thin">
        <color rgb="FFABABAB"/>
      </top>
      <bottom style="thin">
        <color rgb="FFABABAB"/>
      </bottom>
    </border>
    <border>
      <left/>
      <right/>
      <top style="thin">
        <color rgb="FFABABAB"/>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style="medium"/>
      <top style="medium"/>
      <bottom style="medium"/>
    </border>
    <border>
      <left style="medium"/>
      <right/>
      <top style="medium"/>
      <bottom style="medium"/>
    </border>
    <border>
      <left/>
      <right/>
      <top style="medium"/>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style="medium"/>
    </border>
    <border>
      <left/>
      <right style="thin">
        <color rgb="FFABABAB"/>
      </right>
      <top style="thin">
        <color rgb="FFABABAB"/>
      </top>
      <bottom/>
    </border>
    <border>
      <left style="thin">
        <color rgb="FFABABAB"/>
      </left>
      <right/>
      <top/>
      <bottom/>
    </border>
    <border>
      <left style="thin">
        <color rgb="FFABABAB"/>
      </left>
      <right/>
      <top style="thin">
        <color rgb="FFABABAB"/>
      </top>
      <bottom style="thick">
        <color theme="0" tint="-0.4999699890613556"/>
      </bottom>
    </border>
    <border>
      <left/>
      <right style="thin">
        <color rgb="FFABABAB"/>
      </right>
      <top style="thin">
        <color rgb="FFABABAB"/>
      </top>
      <bottom style="thick">
        <color theme="0" tint="-0.4999699890613556"/>
      </bottom>
    </border>
    <border>
      <left/>
      <right/>
      <top/>
      <bottom style="thick">
        <color theme="0" tint="-0.4999699890613556"/>
      </bottom>
    </border>
    <border>
      <left style="thick">
        <color theme="0" tint="-0.4999699890613556"/>
      </left>
      <right style="thin">
        <color rgb="FFABABAB"/>
      </right>
      <top style="thick">
        <color theme="0" tint="-0.4999699890613556"/>
      </top>
      <bottom style="medium">
        <color theme="0" tint="-0.3499799966812134"/>
      </bottom>
    </border>
    <border>
      <left style="thin">
        <color rgb="FFABABAB"/>
      </left>
      <right/>
      <top style="thick">
        <color theme="0" tint="-0.4999699890613556"/>
      </top>
      <bottom style="medium">
        <color theme="0" tint="-0.3499799966812134"/>
      </bottom>
    </border>
    <border>
      <left/>
      <right/>
      <top style="thick">
        <color theme="0" tint="-0.4999699890613556"/>
      </top>
      <bottom style="medium">
        <color theme="0" tint="-0.3499799966812134"/>
      </bottom>
    </border>
    <border>
      <left style="thin">
        <color rgb="FFABABAB"/>
      </left>
      <right/>
      <top style="thin">
        <color indexed="9"/>
      </top>
      <bottom style="thick">
        <color theme="0" tint="-0.4999699890613556"/>
      </bottom>
    </border>
    <border>
      <left style="thin">
        <color rgb="FFABABAB"/>
      </left>
      <right style="thin">
        <color rgb="FFABABAB"/>
      </right>
      <top style="thin">
        <color rgb="FFABABAB"/>
      </top>
      <bottom/>
    </border>
    <border>
      <left/>
      <right/>
      <top style="thin">
        <color rgb="FFABABAB"/>
      </top>
      <bottom style="thin">
        <color rgb="FFABABAB"/>
      </bottom>
    </border>
    <border>
      <left/>
      <right style="thin">
        <color rgb="FFABABAB"/>
      </right>
      <top style="thin">
        <color rgb="FFABABAB"/>
      </top>
      <bottom style="thin">
        <color rgb="FFABABAB"/>
      </bottom>
    </border>
    <border>
      <left style="thin">
        <color rgb="FFABABAB"/>
      </left>
      <right style="thin">
        <color rgb="FFABABAB"/>
      </right>
      <top/>
      <bottom/>
    </border>
    <border>
      <left style="thin">
        <color rgb="FFABABAB"/>
      </left>
      <right style="thin">
        <color rgb="FFABABAB"/>
      </right>
      <top style="thin">
        <color rgb="FFABABAB"/>
      </top>
      <bottom style="thin">
        <color rgb="FFABABAB"/>
      </bottom>
    </border>
    <border>
      <left style="thick">
        <color rgb="FFFF0000"/>
      </left>
      <right/>
      <top/>
      <bottom style="medium"/>
    </border>
    <border>
      <left style="thin">
        <color rgb="FFABABAB"/>
      </left>
      <right style="thin">
        <color rgb="FFABABAB"/>
      </right>
      <top/>
      <bottom style="medium"/>
    </border>
    <border>
      <left/>
      <right style="thick">
        <color rgb="FFFF0000"/>
      </right>
      <top/>
      <bottom style="medium"/>
    </border>
    <border>
      <left style="thin">
        <color rgb="FFABABAB"/>
      </left>
      <right style="thin">
        <color rgb="FFABABAB"/>
      </right>
      <top/>
      <bottom style="thin">
        <color rgb="FFABABAB"/>
      </bottom>
    </border>
    <border>
      <left style="thin">
        <color rgb="FFABABAB"/>
      </left>
      <right style="thin">
        <color rgb="FFABABAB"/>
      </right>
      <top/>
      <bottom style="thick">
        <color theme="0" tint="-0.4999699890613556"/>
      </bottom>
    </border>
    <border>
      <left style="thin">
        <color rgb="FFABABAB"/>
      </left>
      <right style="thin">
        <color rgb="FFABABAB"/>
      </right>
      <top style="medium">
        <color theme="0" tint="-0.3499799966812134"/>
      </top>
      <bottom/>
    </border>
    <border>
      <left style="thick">
        <color theme="0" tint="-0.4999699890613556"/>
      </left>
      <right style="thin">
        <color rgb="FFABABAB"/>
      </right>
      <top style="medium">
        <color theme="0" tint="-0.3499799966812134"/>
      </top>
      <bottom/>
    </border>
    <border>
      <left style="thick">
        <color theme="0" tint="-0.4999699890613556"/>
      </left>
      <right style="thin">
        <color rgb="FFABABAB"/>
      </right>
      <top/>
      <bottom/>
    </border>
    <border>
      <left style="thick">
        <color theme="0" tint="-0.4999699890613556"/>
      </left>
      <right style="thin">
        <color rgb="FFABABAB"/>
      </right>
      <top/>
      <bottom style="thick">
        <color theme="0" tint="-0.4999699890613556"/>
      </bottom>
    </border>
    <border>
      <left style="thin"/>
      <right/>
      <top style="thin"/>
      <bottom/>
    </border>
    <border>
      <left/>
      <right/>
      <top style="thin"/>
      <bottom/>
    </border>
    <border>
      <left/>
      <right style="thin"/>
      <top style="thin"/>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1" applyNumberFormat="0" applyFill="0" applyAlignment="0" applyProtection="0"/>
    <xf numFmtId="0" fontId="29" fillId="0" borderId="2" applyNumberFormat="0" applyFill="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1" fillId="0" borderId="3" applyNumberFormat="0" applyFill="0" applyAlignment="0" applyProtection="0"/>
    <xf numFmtId="0" fontId="31" fillId="0" borderId="0" applyNumberFormat="0" applyFill="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4" applyNumberFormat="0" applyAlignment="0" applyProtection="0"/>
    <xf numFmtId="0" fontId="39" fillId="23" borderId="5"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0" fontId="40"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6" applyNumberFormat="0" applyFon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22" borderId="5"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14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1" xfId="0" applyNumberFormat="1" applyBorder="1" applyAlignment="1">
      <alignment/>
    </xf>
    <xf numFmtId="0" fontId="0" fillId="0" borderId="12" xfId="0" applyNumberFormat="1" applyBorder="1" applyAlignment="1">
      <alignment/>
    </xf>
    <xf numFmtId="0" fontId="0" fillId="0" borderId="0" xfId="0" applyFill="1" applyBorder="1" applyAlignment="1">
      <alignment/>
    </xf>
    <xf numFmtId="0" fontId="0" fillId="0" borderId="14" xfId="0" applyNumberFormat="1"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9" xfId="0" applyFill="1" applyBorder="1" applyAlignment="1">
      <alignment horizontal="center" vertical="center" wrapText="1"/>
    </xf>
    <xf numFmtId="0" fontId="0" fillId="0" borderId="0" xfId="0" applyNumberFormat="1" applyBorder="1" applyAlignment="1">
      <alignment/>
    </xf>
    <xf numFmtId="0" fontId="0" fillId="0" borderId="0" xfId="0" applyNumberFormat="1" applyFill="1" applyBorder="1" applyAlignment="1">
      <alignment/>
    </xf>
    <xf numFmtId="0" fontId="0" fillId="33" borderId="20" xfId="0" applyFill="1" applyBorder="1" applyAlignment="1">
      <alignment/>
    </xf>
    <xf numFmtId="0" fontId="0" fillId="0" borderId="0" xfId="0" applyAlignment="1">
      <alignment horizontal="center" vertical="center"/>
    </xf>
    <xf numFmtId="14" fontId="0" fillId="0" borderId="0" xfId="0" applyNumberFormat="1" applyAlignment="1">
      <alignment/>
    </xf>
    <xf numFmtId="0" fontId="0" fillId="0" borderId="21" xfId="0" applyBorder="1" applyAlignment="1">
      <alignment horizontal="center" vertical="center"/>
    </xf>
    <xf numFmtId="0" fontId="0" fillId="0" borderId="22" xfId="0" applyBorder="1" applyAlignment="1">
      <alignment horizontal="center" vertical="center"/>
    </xf>
    <xf numFmtId="14" fontId="0" fillId="0" borderId="22" xfId="0" applyNumberFormat="1" applyBorder="1" applyAlignment="1">
      <alignment horizontal="center" vertical="center"/>
    </xf>
    <xf numFmtId="0" fontId="4" fillId="0" borderId="0" xfId="0" applyFont="1" applyAlignment="1">
      <alignment horizontal="center" vertic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4" fillId="0" borderId="0" xfId="0" applyFont="1" applyAlignment="1">
      <alignment horizontal="center" vertical="center" wrapText="1"/>
    </xf>
    <xf numFmtId="0" fontId="0" fillId="0" borderId="0" xfId="0" applyAlignment="1">
      <alignment horizontal="right"/>
    </xf>
    <xf numFmtId="0" fontId="46" fillId="0" borderId="0" xfId="0" applyFont="1" applyAlignment="1">
      <alignment/>
    </xf>
    <xf numFmtId="0" fontId="0" fillId="0" borderId="26" xfId="0" applyFill="1" applyBorder="1" applyAlignment="1">
      <alignment horizontal="center" vertical="center"/>
    </xf>
    <xf numFmtId="0" fontId="46" fillId="0" borderId="0" xfId="0" applyFont="1" applyFill="1" applyBorder="1" applyAlignment="1">
      <alignment/>
    </xf>
    <xf numFmtId="0" fontId="4" fillId="0" borderId="0" xfId="0" applyFont="1" applyBorder="1" applyAlignment="1">
      <alignment horizontal="center" vertical="center" wrapText="1"/>
    </xf>
    <xf numFmtId="0" fontId="0" fillId="0" borderId="11" xfId="0" applyFont="1" applyBorder="1" applyAlignment="1">
      <alignment/>
    </xf>
    <xf numFmtId="3" fontId="0" fillId="0" borderId="14" xfId="0" applyNumberFormat="1" applyFont="1" applyBorder="1" applyAlignment="1">
      <alignment/>
    </xf>
    <xf numFmtId="0" fontId="0" fillId="0" borderId="0" xfId="0" applyNumberFormat="1" applyFont="1" applyBorder="1" applyAlignment="1">
      <alignment/>
    </xf>
    <xf numFmtId="3" fontId="0" fillId="0" borderId="27" xfId="0" applyNumberFormat="1" applyFont="1" applyBorder="1" applyAlignment="1">
      <alignment/>
    </xf>
    <xf numFmtId="3" fontId="0" fillId="0" borderId="0" xfId="0" applyNumberFormat="1" applyFont="1" applyBorder="1" applyAlignment="1">
      <alignment/>
    </xf>
    <xf numFmtId="0" fontId="0" fillId="0" borderId="0" xfId="0" applyAlignment="1" quotePrefix="1">
      <alignment/>
    </xf>
    <xf numFmtId="0" fontId="36" fillId="0" borderId="0" xfId="40" applyNumberFormat="1" applyBorder="1" applyAlignment="1">
      <alignment/>
    </xf>
    <xf numFmtId="0" fontId="4" fillId="0" borderId="28" xfId="0" applyFont="1" applyBorder="1" applyAlignment="1">
      <alignment horizontal="center" vertical="center" wrapText="1"/>
    </xf>
    <xf numFmtId="0" fontId="4" fillId="9" borderId="28" xfId="0" applyFont="1" applyFill="1" applyBorder="1" applyAlignment="1">
      <alignment horizontal="center" vertical="center" wrapText="1"/>
    </xf>
    <xf numFmtId="3" fontId="0" fillId="0" borderId="0" xfId="0" applyNumberFormat="1" applyAlignment="1">
      <alignment/>
    </xf>
    <xf numFmtId="0" fontId="0" fillId="0" borderId="29" xfId="0" applyFont="1" applyBorder="1" applyAlignment="1">
      <alignment/>
    </xf>
    <xf numFmtId="3" fontId="0" fillId="0" borderId="30" xfId="0" applyNumberFormat="1" applyFont="1" applyBorder="1" applyAlignment="1">
      <alignment/>
    </xf>
    <xf numFmtId="3" fontId="0" fillId="0" borderId="31" xfId="0" applyNumberFormat="1" applyFont="1" applyBorder="1" applyAlignment="1">
      <alignment/>
    </xf>
    <xf numFmtId="0" fontId="0" fillId="0" borderId="31" xfId="0" applyNumberFormat="1" applyFont="1" applyBorder="1" applyAlignment="1">
      <alignment/>
    </xf>
    <xf numFmtId="0" fontId="36" fillId="0" borderId="31" xfId="40" applyNumberFormat="1" applyBorder="1" applyAlignment="1">
      <alignment/>
    </xf>
    <xf numFmtId="0" fontId="0" fillId="0" borderId="28" xfId="0" applyFont="1" applyBorder="1" applyAlignment="1">
      <alignment/>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9" borderId="33"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0" borderId="34" xfId="0" applyFont="1" applyFill="1" applyBorder="1" applyAlignment="1">
      <alignment horizontal="center" vertical="center" wrapText="1"/>
    </xf>
    <xf numFmtId="0" fontId="0" fillId="0" borderId="10" xfId="0" applyFont="1" applyBorder="1" applyAlignment="1">
      <alignment horizontal="left" vertical="top"/>
    </xf>
    <xf numFmtId="0" fontId="0" fillId="0" borderId="11" xfId="0" applyFont="1" applyBorder="1" applyAlignment="1">
      <alignment horizontal="left" vertical="top"/>
    </xf>
    <xf numFmtId="0" fontId="0" fillId="0" borderId="35" xfId="0" applyFont="1" applyBorder="1" applyAlignment="1">
      <alignment horizontal="left" vertical="top"/>
    </xf>
    <xf numFmtId="0" fontId="0" fillId="0" borderId="11" xfId="0" applyBorder="1" applyAlignment="1">
      <alignment/>
    </xf>
    <xf numFmtId="0" fontId="0" fillId="0" borderId="36" xfId="0" applyBorder="1" applyAlignment="1">
      <alignment/>
    </xf>
    <xf numFmtId="0" fontId="0" fillId="0" borderId="28" xfId="0" applyBorder="1" applyAlignment="1">
      <alignment/>
    </xf>
    <xf numFmtId="0" fontId="0" fillId="0" borderId="27" xfId="0" applyBorder="1" applyAlignment="1">
      <alignment/>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0" fillId="0" borderId="37" xfId="0" applyNumberFormat="1" applyBorder="1" applyAlignment="1">
      <alignment/>
    </xf>
    <xf numFmtId="0" fontId="4" fillId="0" borderId="14" xfId="0" applyFont="1" applyBorder="1" applyAlignment="1">
      <alignment horizontal="center" vertical="center" wrapText="1"/>
    </xf>
    <xf numFmtId="3" fontId="0" fillId="0" borderId="27" xfId="0" applyNumberFormat="1" applyBorder="1" applyAlignment="1">
      <alignment/>
    </xf>
    <xf numFmtId="3" fontId="0" fillId="0" borderId="38" xfId="0" applyNumberFormat="1" applyBorder="1" applyAlignment="1">
      <alignment/>
    </xf>
    <xf numFmtId="3" fontId="0" fillId="0" borderId="36" xfId="0" applyNumberFormat="1" applyBorder="1" applyAlignment="1">
      <alignment/>
    </xf>
    <xf numFmtId="3" fontId="0" fillId="0" borderId="39" xfId="0" applyNumberFormat="1" applyBorder="1" applyAlignment="1">
      <alignment/>
    </xf>
    <xf numFmtId="3" fontId="0" fillId="0" borderId="40" xfId="0" applyNumberFormat="1" applyBorder="1" applyAlignment="1">
      <alignment/>
    </xf>
    <xf numFmtId="0" fontId="0" fillId="0" borderId="0" xfId="0" applyAlignment="1">
      <alignment/>
    </xf>
    <xf numFmtId="0" fontId="0" fillId="0" borderId="0" xfId="0" applyAlignment="1">
      <alignment horizontal="left"/>
    </xf>
    <xf numFmtId="0" fontId="0" fillId="0" borderId="0" xfId="0" applyAlignment="1">
      <alignment horizontal="left" indent="1"/>
    </xf>
    <xf numFmtId="0" fontId="4" fillId="34" borderId="41"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4" fillId="34" borderId="43" xfId="0" applyFont="1" applyFill="1" applyBorder="1" applyAlignment="1">
      <alignment horizontal="center" vertical="center" wrapText="1"/>
    </xf>
    <xf numFmtId="0" fontId="0" fillId="0" borderId="36" xfId="0" applyFont="1" applyBorder="1" applyAlignment="1">
      <alignment horizontal="left" vertical="top"/>
    </xf>
    <xf numFmtId="0" fontId="0" fillId="0" borderId="39" xfId="0" applyFont="1" applyBorder="1" applyAlignment="1">
      <alignment horizontal="left" vertical="top"/>
    </xf>
    <xf numFmtId="0" fontId="0" fillId="0" borderId="44" xfId="0" applyFont="1" applyBorder="1" applyAlignment="1">
      <alignment horizontal="left" vertical="top"/>
    </xf>
    <xf numFmtId="0" fontId="0" fillId="0" borderId="45" xfId="0" applyFont="1" applyBorder="1" applyAlignment="1">
      <alignment horizontal="left" vertical="top"/>
    </xf>
    <xf numFmtId="0" fontId="0" fillId="0" borderId="46" xfId="0" applyFont="1" applyBorder="1" applyAlignment="1">
      <alignment horizontal="left" vertical="top"/>
    </xf>
    <xf numFmtId="0" fontId="0" fillId="35" borderId="47" xfId="0" applyFont="1" applyFill="1" applyBorder="1" applyAlignment="1">
      <alignment horizontal="left" vertical="top"/>
    </xf>
    <xf numFmtId="0" fontId="0" fillId="35" borderId="48" xfId="0" applyFont="1" applyFill="1" applyBorder="1" applyAlignment="1">
      <alignment horizontal="left" vertical="top"/>
    </xf>
    <xf numFmtId="0" fontId="0" fillId="35" borderId="49" xfId="0" applyFont="1" applyFill="1" applyBorder="1" applyAlignment="1">
      <alignment horizontal="left" vertical="top"/>
    </xf>
    <xf numFmtId="0" fontId="4" fillId="0" borderId="50" xfId="0" applyFont="1" applyBorder="1" applyAlignment="1">
      <alignment horizontal="center"/>
    </xf>
    <xf numFmtId="0" fontId="4" fillId="0" borderId="51" xfId="0" applyFont="1" applyBorder="1" applyAlignment="1">
      <alignment horizontal="center"/>
    </xf>
    <xf numFmtId="0" fontId="4" fillId="0" borderId="52" xfId="0" applyFont="1" applyBorder="1" applyAlignment="1">
      <alignment horizontal="center"/>
    </xf>
    <xf numFmtId="0" fontId="4" fillId="33" borderId="50" xfId="0" applyFont="1" applyFill="1" applyBorder="1" applyAlignment="1">
      <alignment horizontal="center"/>
    </xf>
    <xf numFmtId="0" fontId="4" fillId="33" borderId="51" xfId="0" applyFont="1" applyFill="1" applyBorder="1" applyAlignment="1">
      <alignment horizontal="center"/>
    </xf>
    <xf numFmtId="0" fontId="4" fillId="33" borderId="52" xfId="0" applyFont="1" applyFill="1" applyBorder="1" applyAlignment="1">
      <alignment horizontal="center"/>
    </xf>
    <xf numFmtId="0" fontId="0" fillId="9" borderId="18" xfId="0" applyFill="1" applyBorder="1" applyAlignment="1">
      <alignment horizontal="center" vertical="center" wrapText="1"/>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4" fillId="0" borderId="50" xfId="0" applyFont="1" applyBorder="1" applyAlignment="1">
      <alignment horizontal="center" wrapText="1"/>
    </xf>
    <xf numFmtId="0" fontId="4" fillId="0" borderId="51" xfId="0" applyFont="1" applyBorder="1" applyAlignment="1">
      <alignment horizontal="center" wrapText="1"/>
    </xf>
    <xf numFmtId="0" fontId="4" fillId="0" borderId="52" xfId="0" applyFont="1" applyBorder="1" applyAlignment="1">
      <alignment horizontal="center" wrapText="1"/>
    </xf>
    <xf numFmtId="0" fontId="24" fillId="0" borderId="0" xfId="0" applyFont="1" applyAlignment="1">
      <alignment/>
    </xf>
    <xf numFmtId="14" fontId="24" fillId="0" borderId="0" xfId="0" applyNumberFormat="1" applyFont="1" applyAlignment="1">
      <alignment/>
    </xf>
    <xf numFmtId="0" fontId="24" fillId="0" borderId="0" xfId="0" applyFont="1" applyAlignment="1">
      <alignment horizontal="center"/>
    </xf>
    <xf numFmtId="0" fontId="24" fillId="0" borderId="0" xfId="0" applyFont="1" applyAlignment="1">
      <alignment horizontal="center" vertical="center" wrapText="1"/>
    </xf>
    <xf numFmtId="14" fontId="24" fillId="0" borderId="53" xfId="0" applyNumberFormat="1" applyFont="1" applyBorder="1" applyAlignment="1">
      <alignment/>
    </xf>
    <xf numFmtId="0" fontId="24" fillId="0" borderId="0" xfId="0" applyFont="1" applyBorder="1" applyAlignment="1">
      <alignment horizontal="center"/>
    </xf>
    <xf numFmtId="14" fontId="24" fillId="0" borderId="54" xfId="0" applyNumberFormat="1" applyFont="1" applyBorder="1" applyAlignment="1">
      <alignment/>
    </xf>
    <xf numFmtId="14" fontId="24" fillId="0" borderId="55" xfId="0" applyNumberFormat="1" applyFont="1" applyBorder="1" applyAlignment="1">
      <alignment/>
    </xf>
    <xf numFmtId="0" fontId="24" fillId="0" borderId="56" xfId="0" applyFont="1" applyBorder="1" applyAlignment="1">
      <alignment horizontal="center"/>
    </xf>
    <xf numFmtId="14" fontId="24" fillId="0" borderId="57" xfId="0" applyNumberFormat="1" applyFont="1" applyBorder="1" applyAlignment="1">
      <alignment/>
    </xf>
    <xf numFmtId="0" fontId="24" fillId="0" borderId="53" xfId="0" applyFont="1" applyBorder="1" applyAlignment="1">
      <alignment/>
    </xf>
    <xf numFmtId="14" fontId="24" fillId="0" borderId="0" xfId="0" applyNumberFormat="1" applyFont="1" applyBorder="1" applyAlignment="1">
      <alignment/>
    </xf>
    <xf numFmtId="0" fontId="24" fillId="0" borderId="54" xfId="0" applyFont="1" applyBorder="1" applyAlignment="1">
      <alignment/>
    </xf>
    <xf numFmtId="0" fontId="24" fillId="0" borderId="55" xfId="0" applyFont="1" applyBorder="1" applyAlignment="1">
      <alignment/>
    </xf>
    <xf numFmtId="14" fontId="24" fillId="0" borderId="56" xfId="0" applyNumberFormat="1" applyFont="1" applyBorder="1" applyAlignment="1">
      <alignment/>
    </xf>
    <xf numFmtId="0" fontId="24" fillId="0" borderId="57" xfId="0" applyFont="1" applyBorder="1" applyAlignment="1">
      <alignment/>
    </xf>
    <xf numFmtId="0" fontId="24" fillId="0" borderId="0" xfId="0" applyFont="1" applyBorder="1" applyAlignment="1">
      <alignment/>
    </xf>
    <xf numFmtId="0" fontId="24" fillId="0" borderId="56" xfId="0" applyFont="1" applyBorder="1" applyAlignment="1">
      <alignment/>
    </xf>
    <xf numFmtId="0" fontId="24" fillId="0" borderId="58" xfId="0" applyFont="1" applyBorder="1" applyAlignment="1">
      <alignment horizontal="left" wrapText="1"/>
    </xf>
    <xf numFmtId="14" fontId="24" fillId="36" borderId="59" xfId="0" applyNumberFormat="1" applyFont="1" applyFill="1" applyBorder="1" applyAlignment="1">
      <alignment/>
    </xf>
    <xf numFmtId="0" fontId="26" fillId="36" borderId="58" xfId="0" applyFont="1" applyFill="1" applyBorder="1" applyAlignment="1">
      <alignment horizontal="center"/>
    </xf>
    <xf numFmtId="14" fontId="26" fillId="36" borderId="60" xfId="0" applyNumberFormat="1" applyFont="1" applyFill="1" applyBorder="1" applyAlignment="1">
      <alignment/>
    </xf>
    <xf numFmtId="0" fontId="26" fillId="36" borderId="59" xfId="0" applyFont="1" applyFill="1" applyBorder="1" applyAlignment="1">
      <alignment/>
    </xf>
    <xf numFmtId="14" fontId="26" fillId="36" borderId="58" xfId="0" applyNumberFormat="1" applyFont="1" applyFill="1" applyBorder="1" applyAlignment="1">
      <alignment/>
    </xf>
    <xf numFmtId="0" fontId="26" fillId="36" borderId="60" xfId="0" applyFont="1" applyFill="1" applyBorder="1" applyAlignment="1">
      <alignment/>
    </xf>
    <xf numFmtId="0" fontId="47" fillId="37" borderId="61" xfId="0" applyFont="1" applyFill="1" applyBorder="1" applyAlignment="1">
      <alignment horizontal="center" vertical="center" wrapText="1"/>
    </xf>
    <xf numFmtId="0" fontId="47" fillId="37" borderId="62" xfId="0" applyFont="1" applyFill="1" applyBorder="1" applyAlignment="1">
      <alignment horizontal="center" vertical="center" wrapText="1"/>
    </xf>
    <xf numFmtId="0" fontId="47" fillId="37" borderId="63" xfId="0" applyFont="1" applyFill="1" applyBorder="1" applyAlignment="1">
      <alignment horizontal="center" vertical="center" wrapText="1"/>
    </xf>
    <xf numFmtId="14" fontId="24" fillId="36" borderId="61" xfId="0" applyNumberFormat="1" applyFont="1" applyFill="1" applyBorder="1" applyAlignment="1">
      <alignment horizontal="center" vertical="center" wrapText="1"/>
    </xf>
    <xf numFmtId="0" fontId="26" fillId="36" borderId="62" xfId="0" applyFont="1" applyFill="1" applyBorder="1" applyAlignment="1">
      <alignment horizontal="center" vertical="center" wrapText="1"/>
    </xf>
    <xf numFmtId="14" fontId="26" fillId="36" borderId="63" xfId="0" applyNumberFormat="1" applyFont="1" applyFill="1" applyBorder="1" applyAlignment="1">
      <alignment horizontal="center" vertical="center" wrapText="1"/>
    </xf>
    <xf numFmtId="0" fontId="26" fillId="36" borderId="61" xfId="0" applyFont="1" applyFill="1" applyBorder="1" applyAlignment="1">
      <alignment horizontal="center" vertical="center" wrapText="1"/>
    </xf>
    <xf numFmtId="14" fontId="26" fillId="36" borderId="62" xfId="0" applyNumberFormat="1" applyFont="1" applyFill="1" applyBorder="1" applyAlignment="1">
      <alignment horizontal="center" vertical="center" wrapText="1"/>
    </xf>
    <xf numFmtId="0" fontId="26" fillId="36" borderId="63" xfId="0" applyFont="1" applyFill="1" applyBorder="1" applyAlignment="1">
      <alignment horizontal="center" vertical="center" wrapText="1"/>
    </xf>
    <xf numFmtId="0" fontId="27" fillId="0" borderId="0" xfId="0" applyFont="1" applyAlignment="1">
      <alignment horizontal="center" vertical="center"/>
    </xf>
    <xf numFmtId="0" fontId="27" fillId="0" borderId="0" xfId="0" applyFont="1" applyAlignment="1">
      <alignment horizontal="center" vertical="center" wrapText="1"/>
    </xf>
  </cellXfs>
  <cellStyles count="48">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Hyperlink" xfId="40"/>
    <cellStyle name="Įspėjimo tekstas" xfId="41"/>
    <cellStyle name="Išvestis" xfId="42"/>
    <cellStyle name="Įvestis" xfId="43"/>
    <cellStyle name="Comma" xfId="44"/>
    <cellStyle name="Comma [0]" xfId="45"/>
    <cellStyle name="Neutralus" xfId="46"/>
    <cellStyle name="Paryškinimas 1" xfId="47"/>
    <cellStyle name="Paryškinimas 2" xfId="48"/>
    <cellStyle name="Paryškinimas 3" xfId="49"/>
    <cellStyle name="Paryškinimas 4" xfId="50"/>
    <cellStyle name="Paryškinimas 5" xfId="51"/>
    <cellStyle name="Paryškinimas 6" xfId="52"/>
    <cellStyle name="Pastaba" xfId="53"/>
    <cellStyle name="Pavadinimas" xfId="54"/>
    <cellStyle name="Percent" xfId="55"/>
    <cellStyle name="Skaičiavimas" xfId="56"/>
    <cellStyle name="Suma" xfId="57"/>
    <cellStyle name="Susietas langelis" xfId="58"/>
    <cellStyle name="Tikrinimo langelis" xfId="59"/>
    <cellStyle name="Currency" xfId="60"/>
    <cellStyle name="Currency [0]" xfId="61"/>
  </cellStyles>
  <dxfs count="8">
    <dxf>
      <font>
        <color rgb="FF9C0006"/>
      </font>
      <fill>
        <patternFill>
          <bgColor rgb="FFFFC7CE"/>
        </patternFill>
      </fill>
    </dxf>
    <dxf>
      <font>
        <b/>
        <i val="0"/>
      </font>
      <fill>
        <patternFill>
          <bgColor theme="0" tint="-0.149959996342659"/>
        </patternFill>
      </fill>
      <border>
        <bottom style="medium"/>
      </border>
    </dxf>
    <dxf>
      <border>
        <left style="thick">
          <color rgb="FFFF0000"/>
        </left>
        <right style="thick">
          <color rgb="FFFF0000"/>
        </right>
        <top style="thick">
          <color rgb="FFFF0000"/>
        </top>
        <bottom style="thick">
          <color rgb="FFFF0000"/>
        </bottom>
      </border>
    </dxf>
    <dxf>
      <numFmt numFmtId="3" formatCode="#,##0"/>
      <border/>
    </dxf>
    <dxf>
      <alignment vertical="center" readingOrder="0"/>
      <border/>
    </dxf>
    <dxf>
      <alignment horizontal="center" readingOrder="0"/>
      <border/>
    </dxf>
    <dxf>
      <alignment wrapText="1" readingOrder="0"/>
      <border/>
    </dxf>
    <dxf>
      <font>
        <b/>
      </font>
      <border/>
    </dxf>
  </dxfs>
  <tableStyles count="1" defaultTableStyle="TableStyleMedium2" defaultPivotStyle="PivotStyleLight16">
    <tableStyle name="medis" pivot="0" count="2">
      <tableStyleElement type="wholeTable" dxfId="2"/>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2.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80">
    <cacheField name="Regionas">
      <sharedItems containsBlank="1" containsMixedTypes="0" count="11">
        <m/>
        <s v="UAB ,,Alytaus RATC&quot;"/>
        <s v="VšĮ ,,Kauno RATC&quot;"/>
        <s v="UAB ,,Klaipėdos RATC&quot;"/>
        <s v="UAB ,,Marijampolės AATC&quot;"/>
        <s v="UAB ,,Panevėžio RATC&quot;"/>
        <s v="VšĮ ,,Šiaulių RATC&quot;"/>
        <s v="UAB ,,Telšių RATC&quot;"/>
        <s v="UAB ,,Tauragės RATC&quot;"/>
        <s v="UAB ,,Utenos RATC&quot;"/>
        <s v="UAB ,,Vilniaus AATC&quot;"/>
      </sharedItems>
    </cacheField>
    <cacheField name="Regionas mod">
      <sharedItems containsMixedTypes="0" count="11">
        <e v="#N/A"/>
        <s v="Alytaus RATC, UAB"/>
        <s v="Kauno RATC, VšĮ"/>
        <s v="Klaipėdos RATC, UAB"/>
        <s v="Marijampolės AATC, UAB"/>
        <s v="Panevėžio RATC, UAB"/>
        <s v="Šiaulių RATC, VšĮ"/>
        <s v="Telšių RATC, UAB"/>
        <s v="Tauragės RATC, UAB"/>
        <s v="Utenos RATC, UAB"/>
        <s v="Vilniaus AATC, UAB"/>
      </sharedItems>
    </cacheField>
    <cacheField name="Savivaldybė">
      <sharedItems containsBlank="1" containsMixedTypes="0" count="62">
        <m/>
        <s v="Alytaus miesto"/>
        <s v="Alytaus rajono"/>
        <s v="Prienų rajono"/>
        <s v="Birštono"/>
        <s v="Druskininkų"/>
        <s v="Lazdijų rajono"/>
        <s v="Varėnos rajono"/>
        <s v="Iš viso:"/>
        <s v="Kauno miesto"/>
        <s v="Kauno rajono"/>
        <s v="Kaišiadorių rajono"/>
        <s v="Kėdainių rajono"/>
        <s v="Jonavos rajono"/>
        <s v="Raseinių rajono"/>
        <s v="Klaipėdos miesto"/>
        <s v="Klaipėdos rajono"/>
        <s v="Kretingos rajono"/>
        <s v="Neringos"/>
        <s v="Palangos miesto"/>
        <s v="Skuodo rajono "/>
        <s v="Šilutės rajono "/>
        <s v="Marijampolės"/>
        <s v="Kalvarijos"/>
        <s v="Kazlų Rūdos"/>
        <s v="Vilkaviškio rajono"/>
        <s v="Šakių rajono"/>
        <s v="Panevėžio miesto"/>
        <s v="Panevėžio rajono"/>
        <s v="Rokiškio rajono"/>
        <s v="Kupiškio rajono"/>
        <s v="Biržų rajono"/>
        <s v="Pasvalio rajono"/>
        <s v="Šiaulių miesto"/>
        <s v="Šiaulių rajono"/>
        <s v="Kelmės rajono"/>
        <s v="Joniškio rajono"/>
        <s v="Radviliškio rajono"/>
        <s v="Pakruojo rajono"/>
        <s v="Akmenės rajono"/>
        <s v="Telšių rajono"/>
        <s v="Plungės rajono"/>
        <s v="Mažeikių rajono"/>
        <s v="Rietavo"/>
        <s v="Tauragės rajono"/>
        <s v="Jurbarko rajono"/>
        <s v="Šilalės rajono"/>
        <s v="Pagėgių"/>
        <s v="Utenos rajono"/>
        <s v="Anykščių rajono"/>
        <s v="Molėtų rajono"/>
        <s v="Zarasų rajono"/>
        <s v="Ignalinos rajono"/>
        <s v="Visagino"/>
        <s v="Vilniaus miesto"/>
        <s v="Vilniaus rajono"/>
        <s v="Švenčionių rajono"/>
        <s v="Šalčininkų rajono"/>
        <s v="Širvintų rajono"/>
        <s v="Trakų rajono"/>
        <s v="Ukmergės rajono"/>
        <s v="Elektrėnų"/>
      </sharedItems>
    </cacheField>
    <cacheField name="Priimamas gyventojų sk">
      <sharedItems containsSemiMixedTypes="0" containsString="0" containsMixedTypes="0" containsNumber="1" containsInteger="1"/>
    </cacheField>
    <cacheField name="Administratorius">
      <sharedItems containsBlank="1" containsMixedTypes="0" count="38">
        <m/>
        <s v="Alytaus RATC"/>
        <s v="Kauno MSA"/>
        <s v="Kauno RSA"/>
        <s v="Kaišiadorių RSA"/>
        <s v="Kėdainių RSA"/>
        <s v="Jonavos RSA"/>
        <s v="Raseinių RSA"/>
        <s v="Klaipėdos RATC"/>
        <s v="VšĮ ,,Gargždų švara&quot;"/>
        <s v="Kretingos RSA"/>
        <s v="Palangos MSA"/>
        <s v="Skuodo RSA"/>
        <s v="Šilutės RSA"/>
        <s v="Marijampolės AATC"/>
        <s v="Panevėžio MSA"/>
        <s v="Panevėžio RSA"/>
        <s v="Rokiškio RSA"/>
        <s v="Kupiškio RSA"/>
        <s v="Biržų RSA"/>
        <s v="Pasvalio RSA"/>
        <s v="Šiaulių RATC"/>
        <s v="Telšių RATC"/>
        <s v="Tauragės RATC"/>
        <s v="Utenos RSA"/>
        <s v="Anykščių RSA"/>
        <s v="Molėtų RSA"/>
        <s v="Zarasų RSA"/>
        <s v="Ignalinos RSA"/>
        <s v="Visagino SA"/>
        <s v="Vilniaus MSA"/>
        <s v="Vilniaus RSA"/>
        <s v="Švenčionių RSA"/>
        <s v="Šalčininkų RSA"/>
        <s v="Širvintų RSA"/>
        <s v="Trakų RSA"/>
        <s v="Ukmergės RSA"/>
        <s v="Elektrėnų SA"/>
      </sharedItems>
    </cacheField>
    <cacheField name="Komunalininkų grupė">
      <sharedItems containsMixedTypes="1" containsNumber="1" containsInteger="1" count="44">
        <n v="0"/>
        <s v="Ekonovus, UAB"/>
        <s v="Druskininkų komunalinis ūkis, UAB"/>
        <s v="Ecoservice, UAB"/>
        <s v="Kauno švara, UAB"/>
        <s v="Kaišiadorių paslaugos, SĮ"/>
        <s v="Skongalis, UAB"/>
        <s v="Jonavos paslaugos, UAB"/>
        <s v="Raseinių komunalinės paslaugos, UAB"/>
        <s v="Kretingos komunalininkas, SĮ"/>
        <s v="Palangos komunalinis ūkis, AUB"/>
        <s v="Telšių keliai, UAB"/>
        <s v="Marijampolės švara, UAB"/>
        <s v="Panevėžio specialusis autotransportas, AB"/>
        <s v="Rokiškio komunalininkas, AB"/>
        <s v="Biržų komunalinis ūkis, UAB"/>
        <s v="Pasvalio gerovė, UAB"/>
        <s v="Specializuotas transportas, AB"/>
        <s v="Švarinta, UAB"/>
        <s v="Kuršėnų komunalinis ūkis, UAB"/>
        <s v="Kelmės vietinis ūkis, UAB"/>
        <s v="Joniškio komunalinis ūkis, UAB"/>
        <s v="Pakruojo komunalininkas, UAB"/>
        <s v="Naujosios Akmenės komunalininkas, UAB"/>
        <s v="Valda, UAB"/>
        <s v="Mažeikių komunalinis ūkis, UAB"/>
        <s v="Dunokai, UAB"/>
        <s v="Jurbarko komunalininkas, UAB"/>
        <s v="Šilalės komunalinis ūkis, UAB"/>
        <s v="Utenos komunalininkas, UAB"/>
        <s v="Anykščių komunalinis ūkis, UAB"/>
        <s v="Molėtų švara, UAB"/>
        <s v="Zarasų komunalininkas, UAB"/>
        <s v="Kompata, UAB"/>
        <s v="Ekobazė, UAB"/>
        <s v="VSA Vilniaus, UAB"/>
        <s v="Atliekų tvarkymo tarnyba, UAB"/>
        <s v="Švara visiems, UAB"/>
        <s v="Nemėžio komunalininkas, UAB"/>
        <s v="Nemenčinės komunalininkas, UAB"/>
        <s v="Pabradės komunalinis ūkis, UAB"/>
        <s v="Tvarkyba, UAB"/>
        <s v="Eišiškių komunalinis ūkis, UAB"/>
        <s v="Elektrėnų komunalinis ūkis, UAB"/>
      </sharedItems>
    </cacheField>
    <cacheField name="Komunalininkas">
      <sharedItems containsBlank="1" containsMixedTypes="0" count="46">
        <m/>
        <s v="Ekonovus, UAB"/>
        <s v="Druskininkų komunalinis ūkis, UAB"/>
        <s v="Komunalinių įmonių kombinatas, UAB"/>
        <s v="Kauno švara, UAB"/>
        <s v="Kaišiadorių paslaugos, SĮ"/>
        <s v="Skongalis, UAB"/>
        <s v="Jonavos paslaugos, UAB"/>
        <s v="Raseinių komunalinės paslaugos, UAB"/>
        <s v="Specialus autotransportas, UAB"/>
        <s v="Kretingos komunalininkas, SĮ"/>
        <s v="Palangos komunalinis ūkis, AUB"/>
        <s v="Telšių keliai, UAB"/>
        <s v="Ecoservice, UAB"/>
        <s v="Marijampolės švara, UAB"/>
        <s v="Panevėžio specialusis autotransportas, AB"/>
        <s v="Rokiškio komunalininkas, AB"/>
        <s v="Biržų komunalinis ūkis, UAB"/>
        <s v="Pasvalio gerovė, UAB"/>
        <s v="Specializuotas transportas, AB"/>
        <s v="Švarinta, UAB"/>
        <s v="Kuršėnų komunalinis ūkis, UAB"/>
        <s v="Kelmės vietinis ūkis, UAB"/>
        <s v="Joniškio komunalinis ūkis, UAB"/>
        <s v="Pakruojo komunalininkas, UAB"/>
        <s v="Naujosios Akmenės komunalininkas, UAB"/>
        <s v="Valda, UAB"/>
        <s v="Mažeikių komunalinis ūkis, UAB"/>
        <s v="Dunokai, UAB"/>
        <s v="Jurbarko komunalininkas, UAB"/>
        <s v="Šilalės komunalinis ūkis, UAB"/>
        <s v="Utenos komunalininkas, UAB"/>
        <s v="Anykščių komunalinis ūkis, UAB"/>
        <s v="Molėtų švara, UAB"/>
        <s v="Zarasų komunalininkas, UAB"/>
        <s v="Kompata, UAB"/>
        <s v="Ekobazė, UAB"/>
        <s v="VSA Vilniaus, UAB"/>
        <s v="Atliekų tvarkymo tarnyba, UAB"/>
        <s v="Švara visiems, UAB"/>
        <s v="Nemėžio komunalininkas, UAB"/>
        <s v="Nemenčinės komunalininkas, UAB"/>
        <s v="Pabradės komunalinis ūkis, UAB"/>
        <s v="Tvarkyba, UAB"/>
        <s v="Eišiškių komunalinis ūkis, UAB"/>
        <s v="Elektrėnų komunalinis ūkis, UAB"/>
      </sharedItems>
    </cacheField>
    <cacheField name="Stiklas. Viešas. Kiekiai. Sutarty. ŽT.">
      <sharedItems containsMixedTypes="1" containsNumber="1"/>
    </cacheField>
    <cacheField name="Stiklas. Ind. Kiekiai. Sutarty. ŽT.">
      <sharedItems containsString="0" containsBlank="1" containsMixedTypes="0" containsNumber="1" count="21">
        <m/>
        <n v="0"/>
        <n v="0.66464306"/>
        <n v="66.464306"/>
        <n v="90"/>
        <n v="39.8785836"/>
        <n v="46.525014199999994"/>
        <n v="7.975716719999999"/>
        <n v="13.292861199999999"/>
        <n v="0.9969645899999999"/>
        <n v="37.22001136"/>
        <n v="11.963575079999998"/>
        <n v="29.9089377"/>
        <n v="9.30500284"/>
        <n v="1.32928612"/>
        <n v="0.33232153"/>
        <n v="156.85576215999998"/>
        <n v="20.60393486"/>
        <n v="67.12894906"/>
        <n v="26.585722399999998"/>
        <n v="23.262507099999997"/>
      </sharedItems>
    </cacheField>
    <cacheField name="Stiklas. Viešas. Kiekiai. Sąskaitoj. ŽT.">
      <sharedItems containsMixedTypes="1" containsNumber="1"/>
    </cacheField>
    <cacheField name="Stiklas. Ind. Kiekiai. Sąskaitoj. ŽT.">
      <sharedItems containsString="0" containsBlank="1" containsMixedTypes="0" containsNumber="1" count="20">
        <m/>
        <n v="0"/>
        <n v="33.23"/>
        <n v="29.91"/>
        <n v="29.910000000000004"/>
        <n v="36.556"/>
        <n v="3.988"/>
        <n v="6.648"/>
        <n v="27.915"/>
        <n v="8.73"/>
        <n v="22.44"/>
        <n v="0.498"/>
        <n v="6.978"/>
        <n v="49.845"/>
        <n v="0.996"/>
        <n v="0.128"/>
        <n v="117.642"/>
        <n v="15.453"/>
        <n v="50.346999999999994"/>
        <n v="17.947000000000003"/>
      </sharedItems>
    </cacheField>
    <cacheField name="Stiklas. Bendras. %. Sąskaitų. ŽT.">
      <sharedItems containsMixedTypes="1" containsNumber="1"/>
    </cacheField>
    <cacheField name="Stiklas. Bendras. Faktiškai apmokėta  ŽT.">
      <sharedItems containsMixedTypes="1" containsNumber="1"/>
    </cacheField>
    <cacheField name="Stiklas. Bendras. Skaičiuojamasis metinis mokėjimas. ŽT.">
      <sharedItems containsMixedTypes="1" containsNumber="1"/>
    </cacheField>
    <cacheField name="Stiklas. Patvirtinti kiekiai. ŽT">
      <sharedItems containsMixedTypes="1" containsNumber="1"/>
    </cacheField>
    <cacheField name="Popierius. Viešas. Kiekiai. Sutarty. ŽT.">
      <sharedItems containsMixedTypes="1" containsNumber="1"/>
    </cacheField>
    <cacheField name="Popierius. Ind. Kiekiai. Sutarty. ŽT.">
      <sharedItems containsString="0" containsBlank="1" containsMixedTypes="0" containsNumber="1" count="23">
        <m/>
        <n v="0"/>
        <n v="11.963575079999998"/>
        <n v="6.6464305999999995"/>
        <n v="5.981787539999999"/>
        <n v="1.32928612"/>
        <n v="9.30500284"/>
        <n v="27.915008519999997"/>
        <n v="26.585722399999998"/>
        <n v="22.597864039999997"/>
        <n v="3.9878583599999997"/>
        <n v="1.9939291799999999"/>
        <n v="1.6616076499999999"/>
        <n v="7.975716719999999"/>
        <n v="2.2199078203999996"/>
        <n v="16.150826358"/>
        <n v="15.28679038"/>
        <n v="4.65250142"/>
        <n v="3.3232152999999998"/>
        <n v="4.120786971999999"/>
        <n v="66.464306"/>
        <n v="24.59179322"/>
        <n v="13.957504259999999"/>
      </sharedItems>
    </cacheField>
    <cacheField name="Popierius. Viešas. Kiekiai. Sąskaitoj. ŽT.">
      <sharedItems containsMixedTypes="1" containsNumber="1"/>
    </cacheField>
    <cacheField name="Popierius. Ind. Kiekiai. Sąskaitoj. ŽT.">
      <sharedItems containsString="0" containsBlank="1" containsMixedTypes="0" containsNumber="1" count="27">
        <m/>
        <n v="0"/>
        <n v="8.973"/>
        <n v="4.984999999999999"/>
        <n v="4.485"/>
        <n v="0.996"/>
        <n v="22.764000000000003"/>
        <n v="25.42"/>
        <n v="16.947"/>
        <n v="2.991"/>
        <n v="0.997"/>
        <n v="8.309000000000001"/>
        <n v="3.323"/>
        <n v="5.982"/>
        <n v="1.665"/>
        <n v="12.114"/>
        <n v="10.7"/>
        <n v="3.396"/>
        <n v="4.9799999999999995"/>
        <n v="2.318"/>
        <n v="3.09"/>
        <n v="49.845"/>
        <n v="2.493"/>
        <n v="18.444"/>
        <n v="6.978"/>
        <n v="10.469000000000001"/>
        <n v="2.659"/>
      </sharedItems>
    </cacheField>
    <cacheField name="Popierius. Bendras. %. Sąskaitų. ŽT.">
      <sharedItems containsMixedTypes="1" containsNumber="1"/>
    </cacheField>
    <cacheField name="Popierius. Bendras. Faktiškai apmokėta  ŽT.">
      <sharedItems containsMixedTypes="1" containsNumber="1"/>
    </cacheField>
    <cacheField name="Popierius. Bendras. Skaičiuojamasis metinis mokėjimas. ŽT.">
      <sharedItems containsMixedTypes="1" containsNumber="1"/>
    </cacheField>
    <cacheField name="Popierius. Patvirtinti kiekiai. ŽT">
      <sharedItems containsMixedTypes="1" containsNumber="1"/>
    </cacheField>
    <cacheField name="Plastikas. Viešas. Kiekiai. Sutarty. ŽT.">
      <sharedItems containsMixedTypes="1" containsNumber="1"/>
    </cacheField>
    <cacheField name="Plastikas. Ind. Kiekiai. Sutarty. ŽT.">
      <sharedItems containsString="0" containsBlank="1" containsMixedTypes="0" containsNumber="1" count="30">
        <m/>
        <n v="0"/>
        <n v="82.41573944"/>
        <n v="37.22001136"/>
        <n v="19.9392918"/>
        <n v="6.6464305999999995"/>
        <n v="46.525014199999994"/>
        <n v="97.70252982"/>
        <n v="93.05002839999999"/>
        <n v="43.866441959999996"/>
        <n v="43.2017989"/>
        <n v="12.96053967"/>
        <n v="5.981787539999999"/>
        <n v="16.6160765"/>
        <n v="34.561439119999996"/>
        <n v="3.47342463156"/>
        <n v="19.27464874"/>
        <n v="46.126228364"/>
        <n v="13.292861199999999"/>
        <n v="7.975716719999999"/>
        <n v="8.640359779999999"/>
        <n v="18.61000568"/>
        <n v="11.298932019999999"/>
        <n v="1.32928612"/>
        <n v="2.65857224"/>
        <n v="86.4035978"/>
        <n v="58.48858928"/>
        <n v="25.25643628"/>
        <n v="14.62214732"/>
        <n v="13.957504259999999"/>
      </sharedItems>
    </cacheField>
    <cacheField name="Plastikas. Viešas. Kiekiai. Sąskaitoj. ŽT.">
      <sharedItems containsMixedTypes="1" containsNumber="1"/>
    </cacheField>
    <cacheField name="Plastikas. Ind. Kiekiai. Sąskaitoj. ŽT.">
      <sharedItems containsMixedTypes="1" containsNumber="1"/>
    </cacheField>
    <cacheField name="Plastikas. Bendras. %. Sąskaitų. ŽT.">
      <sharedItems containsMixedTypes="1" containsNumber="1"/>
    </cacheField>
    <cacheField name="Plastikas. Bendras. Faktiškai apmokėta  ŽT.">
      <sharedItems containsMixedTypes="1" containsNumber="1"/>
    </cacheField>
    <cacheField name="Plastikas. Bendras. Skaičiuojamasis metinis mokėjimas. ŽT.">
      <sharedItems containsMixedTypes="1" containsNumber="1"/>
    </cacheField>
    <cacheField name="Plastikas. Patvirtinti kiekiai. ŽT">
      <sharedItems containsMixedTypes="1" containsNumber="1"/>
    </cacheField>
    <cacheField name="PET. Viešas. Kiekiai. Sutarty. ŽT.">
      <sharedItems containsMixedTypes="1" containsNumber="1"/>
    </cacheField>
    <cacheField name="PET. Ind. Kiekiai. Sutarty. ŽT.">
      <sharedItems containsString="0" containsBlank="1" containsMixedTypes="0" containsNumber="1" count="26">
        <m/>
        <n v="0"/>
        <n v="7.31107366"/>
        <n v="3.3232152999999998"/>
        <n v="2.65857224"/>
        <n v="0.66464306"/>
        <n v="12.62821814"/>
        <n v="29.9089377"/>
        <n v="9.30500284"/>
        <n v="46.525014199999994"/>
        <n v="5.782394621999999"/>
        <n v="5.981787539999999"/>
        <n v="1.9939291799999999"/>
        <n v="3.9878583599999997"/>
        <n v="7.975716719999999"/>
        <n v="2.8347026508999997"/>
        <n v="8.972681309999999"/>
        <n v="24.59179322"/>
        <n v="6.6464305999999995"/>
        <n v="1.32928612"/>
        <n v="7.537052300399999"/>
        <n v="19.9392918"/>
        <n v="0.9969645899999999"/>
        <n v="29.24429464"/>
        <n v="5.31714448"/>
        <n v="4.65250142"/>
      </sharedItems>
    </cacheField>
    <cacheField name="PET. Viešas. Kiekiai. Sąskaitoj. ŽT.">
      <sharedItems containsMixedTypes="1" containsNumber="1"/>
    </cacheField>
    <cacheField name="PET. Ind. Kiekiai. Sąskaitoj. ŽT.">
      <sharedItems containsString="0" containsBlank="1" containsMixedTypes="0" containsNumber="1" count="30">
        <m/>
        <n v="0"/>
        <n v="5.484"/>
        <n v="2.493"/>
        <n v="1.995"/>
        <n v="0.498"/>
        <n v="22.759999999999998"/>
        <n v="21.43"/>
        <n v="6.978"/>
        <n v="34.893"/>
        <n v="1.3294"/>
        <n v="4.22"/>
        <n v="2.991"/>
        <n v="0.997"/>
        <n v="5.982"/>
        <n v="2.127"/>
        <n v="6.728999999999999"/>
        <n v="17.35"/>
        <n v="4.986"/>
        <n v="4.851"/>
        <n v="0.99"/>
        <n v="4.2219999999999995"/>
        <n v="5.651999999999999"/>
        <n v="14.955000000000002"/>
        <n v="0.996"/>
        <n v="0.764"/>
        <n v="0.747"/>
        <n v="21.933"/>
        <n v="3.987"/>
        <n v="6.987"/>
      </sharedItems>
    </cacheField>
    <cacheField name="PET. Bendras. %. Sąskaitų. ŽT.">
      <sharedItems containsMixedTypes="1" containsNumber="1"/>
    </cacheField>
    <cacheField name="PET. Bendras. Faktiškai apmokėta  ŽT.">
      <sharedItems containsMixedTypes="1" containsNumber="1"/>
    </cacheField>
    <cacheField name="PET. Bendras. Skaičiuojamasis metinis mokėjimas. ŽT.">
      <sharedItems containsMixedTypes="1" containsNumber="1"/>
    </cacheField>
    <cacheField name="PET. Patvirtinti kiekiai. ŽT">
      <sharedItems containsMixedTypes="1" containsNumber="1"/>
    </cacheField>
    <cacheField name="Metalas. Viešas. Kiekiai. Sutarty. ŽT.">
      <sharedItems containsString="0" containsBlank="1" containsMixedTypes="0" containsNumber="1" count="27">
        <m/>
        <n v="0"/>
        <n v="1.9939291799999999"/>
        <n v="0.33232153"/>
        <n v="3.3232152999999998"/>
        <n v="0.66464306"/>
        <n v="14.62214732"/>
        <n v="1.32928612"/>
        <n v="13.957504259999999"/>
        <n v="0.9969645899999999"/>
        <n v="2.9144598180999997"/>
        <n v="1.19104036352"/>
        <n v="0.864035978"/>
        <n v="1.2462057375"/>
        <n v="1.063428896"/>
        <n v="1.395750426"/>
        <n v="0.897268131"/>
        <n v="5.981787539999999"/>
        <n v="0.32567509939999995"/>
        <n v="0.19939291799999997"/>
        <n v="0.9836717287999999"/>
        <n v="4.65250142"/>
        <n v="11.298932019999999"/>
        <n v="3.9878583599999997"/>
        <n v="0.4652501419999999"/>
        <n v="0.598178754"/>
        <n v="2.65857224"/>
      </sharedItems>
    </cacheField>
    <cacheField name="Metalas. Ind. Kiekiai. Sutarty. ŽT.">
      <sharedItems containsString="0" containsBlank="1" containsMixedTypes="0" containsNumber="1" count="19">
        <m/>
        <n v="0"/>
        <n v="0.9969645899999999"/>
        <n v="0.66464306"/>
        <n v="5.31714448"/>
        <n v="13.957504259999999"/>
        <n v="12.62821814"/>
        <n v="1.9939291799999999"/>
        <n v="13.292861199999999"/>
        <n v="1.32928612"/>
        <n v="0.70850950196"/>
        <n v="0.598178754"/>
        <n v="1.0301967429999999"/>
        <n v="1.5951433439999998"/>
        <n v="0.33232153"/>
        <n v="3.3232152999999998"/>
        <n v="2.65857224"/>
        <n v="3.9878583599999997"/>
        <n v="1.6616076499999999"/>
      </sharedItems>
    </cacheField>
    <cacheField name="Metalas. Viešas. Kiekiai. Sąskaitoj. ŽT.">
      <sharedItems containsMixedTypes="1" containsNumber="1"/>
    </cacheField>
    <cacheField name="Metalas. Ind. Kiekiai. Sąskaitoj. ŽT.">
      <sharedItems containsString="0" containsBlank="1" containsMixedTypes="0" containsNumber="1" count="20">
        <m/>
        <n v="0"/>
        <n v="0.249"/>
        <n v="0.166"/>
        <n v="9.474"/>
        <n v="8.804"/>
        <n v="0.498"/>
        <n v="9.969"/>
        <n v="0.6644"/>
        <n v="1.163"/>
        <n v="1.495"/>
        <n v="0.5309999999999999"/>
        <n v="0.44699999999999995"/>
        <n v="0.9690000000000001"/>
        <n v="0.774"/>
        <n v="1.197"/>
        <n v="0.255"/>
        <n v="2.493"/>
        <n v="0.665"/>
        <n v="1.994"/>
      </sharedItems>
    </cacheField>
    <cacheField name="Metalas. Bendras. %. Sąskaitų. ŽT.">
      <sharedItems containsMixedTypes="1" containsNumber="1"/>
    </cacheField>
    <cacheField name="Metalas. Bendras. Faktiškai apmokėta  ŽT.">
      <sharedItems containsMixedTypes="1" containsNumber="1"/>
    </cacheField>
    <cacheField name="Metalas. Bendras. Skaičiuojamasis metinis mokėjimas. ŽT.">
      <sharedItems containsMixedTypes="1" containsNumber="1"/>
    </cacheField>
    <cacheField name="Metalas. Patvirtinti kiekiai. ŽT">
      <sharedItems containsString="0" containsBlank="1" containsMixedTypes="0" containsNumber="1" count="22">
        <m/>
        <n v="0"/>
        <n v="7.991"/>
        <n v="6.646"/>
        <n v="4.705"/>
        <n v="7.31"/>
        <n v="0.665"/>
        <n v="1.487"/>
        <n v="0.6"/>
        <n v="0.398"/>
        <n v="0.4"/>
        <n v="0.945"/>
        <n v="1.229"/>
        <n v="0.034"/>
        <n v="1.227"/>
        <n v="0.234"/>
        <n v="4.319"/>
        <n v="2.361"/>
        <n v="0.272"/>
        <n v="0.232"/>
        <n v="0.847"/>
        <n v="1.009"/>
      </sharedItems>
    </cacheField>
    <cacheField name="Combi (pop). Viešas. Kiekiai. Sutarty. ŽT.">
      <sharedItems containsMixedTypes="1" containsNumber="1"/>
    </cacheField>
    <cacheField name="Combi (pop). Ind. Kiekiai. Sutarty. ŽT.">
      <sharedItems containsString="0" containsBlank="1" containsMixedTypes="0" containsNumber="1" count="15">
        <m/>
        <n v="0"/>
        <n v="0.66464306"/>
        <n v="0.33232153"/>
        <n v="1.32928612"/>
        <n v="6.6464305999999995"/>
        <n v="5.981787539999999"/>
        <n v="1.9939291799999999"/>
        <n v="0.9969645899999999"/>
        <n v="2.65857224"/>
        <n v="0.8148523915599999"/>
        <n v="0.7975716719999999"/>
        <n v="3.3232152999999998"/>
        <n v="0.132928612"/>
        <n v="2.9908937699999996"/>
      </sharedItems>
    </cacheField>
    <cacheField name="Combi (pop). Viešas. Kiekiai. Sąskaitoj. ŽT.">
      <sharedItems containsMixedTypes="1" containsNumber="1"/>
    </cacheField>
    <cacheField name="Combi (pop). Ind. Kiekiai. Sąskaitoj. ŽT.">
      <sharedItems containsString="0" containsBlank="1" containsMixedTypes="0" containsNumber="1" count="21">
        <m/>
        <n v="0"/>
        <n v="0.498"/>
        <n v="0.249"/>
        <n v="4.82"/>
        <n v="4.318"/>
        <n v="1.494"/>
        <n v="4.485"/>
        <n v="0.3324"/>
        <n v="0.996"/>
        <n v="0.9970000000000001"/>
        <n v="2.9939999999999998"/>
        <n v="0.612"/>
        <n v="0.597"/>
        <n v="2.4240000000000004"/>
        <n v="4.987500000000001"/>
        <n v="0.099"/>
        <n v="0.128"/>
        <n v="4.487"/>
        <n v="2.2439999999999998"/>
        <n v="1.4969999999999999"/>
      </sharedItems>
    </cacheField>
    <cacheField name="Combi (pop). Bendras. %. Sąskaitų. ŽT.">
      <sharedItems containsMixedTypes="1" containsNumber="1"/>
    </cacheField>
    <cacheField name="Combi (pop). Bendras. Faktiškai apmokėta  ŽT.">
      <sharedItems containsMixedTypes="1" containsNumber="1"/>
    </cacheField>
    <cacheField name="Combi (pop). Bendras. Skaičiuojamasis metinis mokėjimas. ŽT.">
      <sharedItems containsMixedTypes="1" containsNumber="1"/>
    </cacheField>
    <cacheField name="Combi (pop). Patvirtinti kiekiai. ŽT">
      <sharedItems containsString="0" containsBlank="1" containsMixedTypes="0" containsNumber="1" count="26">
        <m/>
        <n v="0"/>
        <n v="0.664"/>
        <n v="0.332"/>
        <n v="0.166"/>
        <n v="2.082"/>
        <n v="1.879"/>
        <n v="1.662"/>
        <n v="0.668"/>
        <n v="8.308"/>
        <n v="0.997"/>
        <n v="0.665"/>
        <n v="0.487"/>
        <n v="0.498"/>
        <n v="1.994"/>
        <n v="0.13"/>
        <n v="1.534"/>
        <n v="0.255"/>
        <n v="13.291"/>
        <n v="4.154"/>
        <n v="2.958"/>
        <n v="0.334"/>
        <n v="0.765"/>
        <n v="0.996"/>
        <n v="0.994"/>
        <n v="0.196"/>
      </sharedItems>
    </cacheField>
    <cacheField name="Combi (kt). Viešas. Kiekiai. Sutarty. ŽT.">
      <sharedItems containsString="0" containsBlank="1" containsMixedTypes="0" containsNumber="1" count="10">
        <m/>
        <n v="0"/>
        <n v="1.32928612"/>
        <n v="1.6616076499999999"/>
        <n v="0.66464306"/>
        <n v="3.3232152999999998"/>
        <n v="0.531714448"/>
        <n v="1.0434896042"/>
        <n v="5.981787539999999"/>
        <n v="0.19939291799999997"/>
      </sharedItems>
    </cacheField>
    <cacheField name="Combi (kt). Ind. Kiekiai. Sutarty. ŽT.">
      <sharedItems containsString="0" containsBlank="1" containsMixedTypes="0" containsNumber="1" count="5">
        <m/>
        <n v="0"/>
        <n v="0.132928612"/>
        <n v="7.975716719999999"/>
        <n v="0.66464306"/>
      </sharedItems>
    </cacheField>
    <cacheField name="Combi (kt). Viešas. Kiekiai. Sąskaitoj. ŽT.">
      <sharedItems containsString="0" containsBlank="1" containsMixedTypes="0" containsNumber="1" count="10">
        <m/>
        <n v="0"/>
        <n v="0.996"/>
        <n v="1.248"/>
        <n v="0.498"/>
        <n v="2.427"/>
        <n v="0.399"/>
        <n v="2.493"/>
        <n v="3.324"/>
        <n v="4.4399999999999995"/>
      </sharedItems>
    </cacheField>
    <cacheField name="Combi (kt). Ind. Kiekiai. Sąskaitoj. ŽT.">
      <sharedItems containsString="0" containsBlank="1" containsMixedTypes="0" containsNumber="1" count="4">
        <m/>
        <n v="0"/>
        <n v="5.82"/>
        <n v="0.498"/>
      </sharedItems>
    </cacheField>
    <cacheField name="Combi (kt). Bendras. %. Sąskaitų. ŽT.">
      <sharedItems containsString="0" containsBlank="1" containsMixedTypes="0" containsNumber="1" count="9">
        <m/>
        <n v="0"/>
        <e v="#DIV/0!"/>
        <n v="0.7492743548695145"/>
        <n v="0.6954442918913835"/>
        <n v="0.7298919920397928"/>
        <n v="0.7497758771953977"/>
        <n v="0.7501770950561043"/>
        <n v="0.7429551735633861"/>
      </sharedItems>
    </cacheField>
    <cacheField name="Combi (kt). Bendras. Faktiškai apmokėta  ŽT.">
      <sharedItems containsString="0" containsBlank="1" containsMixedTypes="0" containsNumber="1" count="10">
        <m/>
        <n v="0"/>
        <n v="1294.8"/>
        <n v="1622.4"/>
        <n v="647.4"/>
        <n v="11885.1"/>
        <n v="1265.7"/>
        <n v="3240.8999999999996"/>
        <n v="4321.2"/>
        <n v="6518.999999999999"/>
      </sharedItems>
    </cacheField>
    <cacheField name="Combi (kt). Bendras. Skaičiuojamasis metinis mokėjimas. ŽT.">
      <sharedItems containsString="0" containsBlank="1" containsMixedTypes="0" containsNumber="1" count="11">
        <m/>
        <n v="0"/>
        <n v="1728.0719559999998"/>
        <n v="2359.4828629999997"/>
        <n v="864.0359779999999"/>
        <n v="16283.754969999998"/>
        <n v="1688.1933724"/>
        <n v="4320.179889999999"/>
        <n v="1356.53648546"/>
        <n v="8773.288391999999"/>
        <n v="259.21079339999994"/>
      </sharedItems>
    </cacheField>
    <cacheField name="Combi (kt). Patvirtinti kiekiai. ŽT">
      <sharedItems containsString="0" containsBlank="1" containsMixedTypes="0" containsNumber="1" count="5">
        <m/>
        <n v="0"/>
        <n v="0.592"/>
        <n v="1.243"/>
        <n v="2.938"/>
      </sharedItems>
    </cacheField>
    <cacheField name="Medis. Viešas. Kiekiai. Sutarty. ŽT.">
      <sharedItems containsString="0" containsBlank="1" containsMixedTypes="0" containsNumber="1" count="3">
        <m/>
        <n v="0"/>
        <n v="0.665"/>
      </sharedItems>
    </cacheField>
    <cacheField name="Medis. Ind. Kiekiai. Sutarty. ŽT.">
      <sharedItems containsString="0" containsBlank="1" containsMixedTypes="0" containsNumber="1" containsInteger="1" count="2">
        <m/>
        <n v="0"/>
      </sharedItems>
    </cacheField>
    <cacheField name="Medis. Viešas. Kiekiai. Sąskaitoj. ŽT.">
      <sharedItems containsString="0" containsBlank="1" containsMixedTypes="0" containsNumber="1" count="4">
        <m/>
        <n v="0"/>
        <n v="0.486"/>
        <n v="0.498"/>
      </sharedItems>
    </cacheField>
    <cacheField name="Medis. Ind. Kiekiai. Sąskaitoj. ŽT.">
      <sharedItems containsString="0" containsBlank="1" containsMixedTypes="0" containsNumber="1" containsInteger="1" count="2">
        <m/>
        <n v="0"/>
      </sharedItems>
    </cacheField>
    <cacheField name="Medis. Bendras. %. Sąskaitų. ŽT.">
      <sharedItems containsString="0" containsBlank="1" containsMixedTypes="0" containsNumber="1" count="5">
        <m/>
        <n v="0"/>
        <e v="#DIV/0!"/>
        <n v="0.7308270676691728"/>
        <n v="0.7488721804511278"/>
      </sharedItems>
    </cacheField>
    <cacheField name="Medis. Bendras. Faktiškai apmokėta  ŽT.">
      <sharedItems containsString="0" containsBlank="1" containsMixedTypes="0" containsNumber="1" count="4">
        <m/>
        <n v="0"/>
        <n v="29.16"/>
        <n v="29.88"/>
      </sharedItems>
    </cacheField>
    <cacheField name="Medis. Bendras. Skaičiuojamasis metinis mokėjimas. ŽT.">
      <sharedItems containsString="0" containsBlank="1" containsMixedTypes="0" containsNumber="1" count="3">
        <m/>
        <n v="0"/>
        <n v="39.900000000000006"/>
      </sharedItems>
    </cacheField>
    <cacheField name="Medis. Patvirtinti kiekiai. ŽT">
      <sharedItems containsString="0" containsBlank="1" containsMixedTypes="0" containsNumber="1" containsInteger="1" count="2">
        <m/>
        <n v="0"/>
      </sharedItems>
    </cacheField>
    <cacheField name="Kitos. Viešas. Kiekiai. Sutarty. ŽT.">
      <sharedItems containsString="0" containsBlank="1" containsMixedTypes="0" containsNumber="1" containsInteger="1" count="2">
        <m/>
        <n v="0"/>
      </sharedItems>
    </cacheField>
    <cacheField name="Kitos. Ind. Kiekiai. Sutarty. ŽT.">
      <sharedItems containsString="0" containsBlank="1" containsMixedTypes="0" containsNumber="1" containsInteger="1" count="2">
        <m/>
        <n v="0"/>
      </sharedItems>
    </cacheField>
    <cacheField name="Kitos. Viešas. Kiekiai. Sąskaitoj. ŽT.">
      <sharedItems containsString="0" containsBlank="1" containsMixedTypes="0" containsNumber="1" containsInteger="1" count="2">
        <m/>
        <n v="0"/>
      </sharedItems>
    </cacheField>
    <cacheField name="Kitos. Ind. Kiekiai. Sąskaitoj. ŽT.">
      <sharedItems containsString="0" containsBlank="1" containsMixedTypes="0" containsNumber="1" containsInteger="1" count="2">
        <m/>
        <n v="0"/>
      </sharedItems>
    </cacheField>
    <cacheField name="Kitos. Bendras. %. Sąskaitų. ŽT.">
      <sharedItems containsString="0" containsBlank="1" containsMixedTypes="0" containsNumber="1" containsInteger="1" count="3">
        <m/>
        <n v="0"/>
        <e v="#DIV/0!"/>
      </sharedItems>
    </cacheField>
    <cacheField name="Kitos. Bendras. Faktiškai apmokėta  ŽT.">
      <sharedItems containsString="0" containsBlank="1" containsMixedTypes="0" containsNumber="1" containsInteger="1" count="2">
        <m/>
        <n v="0"/>
      </sharedItems>
    </cacheField>
    <cacheField name="Kitos. Bendras. Skaičiuojamasis metinis mokėjimas. ŽT.">
      <sharedItems containsString="0" containsBlank="1" containsMixedTypes="0" containsNumber="1" containsInteger="1" count="2">
        <m/>
        <n v="0"/>
      </sharedItems>
    </cacheField>
    <cacheField name="Kitos. Patvirtinti kiekiai. ŽT">
      <sharedItems containsString="0" containsBlank="1" containsMixedTypes="0" containsNumber="1" containsInteger="1" count="2">
        <m/>
        <n v="0"/>
      </sharedItems>
    </cacheField>
    <cacheField name="Viso mokėtina suma">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name="medis6"/>
  </cacheSource>
  <cacheFields count="12">
    <cacheField name="Srautas">
      <sharedItems containsMixedTypes="0"/>
    </cacheField>
    <cacheField name="Regionas">
      <sharedItems containsMixedTypes="0"/>
    </cacheField>
    <cacheField name="Administratorius">
      <sharedItems containsMixedTypes="0"/>
    </cacheField>
    <cacheField name="Savivaldybė">
      <sharedItems containsMixedTypes="0" count="60">
        <s v="Alytaus miesto"/>
        <s v="Alytaus rajono"/>
        <s v="Birštono"/>
        <s v="Druskininkų"/>
        <s v="Lazdijų rajono"/>
        <s v="Prienų rajono"/>
        <s v="Varėnos rajono"/>
        <s v="Jonavos rajono"/>
        <s v="Kaišiadorių rajono"/>
        <s v="Kauno miesto"/>
        <s v="Kauno rajono"/>
        <s v="Kėdainių rajono"/>
        <s v="Raseinių rajono"/>
        <s v="Klaipėdos miesto"/>
        <s v="Neringos"/>
        <s v="Kretingos rajono"/>
        <s v="Palangos miesto"/>
        <s v="Skuodo rajono "/>
        <s v="Šilutės rajono "/>
        <s v="Klaipėdos rajono"/>
        <s v="Kalvarijos"/>
        <s v="Kazlų Rūdos"/>
        <s v="Marijampolės"/>
        <s v="Šakių rajono"/>
        <s v="Vilkaviškio rajono"/>
        <s v="Biržų rajono"/>
        <s v="Kupiškio rajono"/>
        <s v="Panevėžio miesto"/>
        <s v="Panevėžio rajono"/>
        <s v="Pasvalio rajono"/>
        <s v="Rokiškio rajono"/>
        <s v="Akmenės rajono"/>
        <s v="Joniškio rajono"/>
        <s v="Kelmės rajono"/>
        <s v="Pakruojo rajono"/>
        <s v="Radviliškio rajono"/>
        <s v="Šiaulių miesto"/>
        <s v="Šiaulių rajono"/>
        <s v="Jurbarko rajono"/>
        <s v="Pagėgių"/>
        <s v="Šilalės rajono"/>
        <s v="Tauragės rajono"/>
        <s v="Mažeikių rajono"/>
        <s v="Plungės rajono"/>
        <s v="Rietavo"/>
        <s v="Telšių rajono"/>
        <s v="Anykščių rajono"/>
        <s v="Ignalinos rajono"/>
        <s v="Molėtų rajono"/>
        <s v="Utenos rajono"/>
        <s v="Visagino"/>
        <s v="Zarasų rajono"/>
        <s v="Elektrėnų"/>
        <s v="Šalčininkų rajono"/>
        <s v="Širvintų rajono"/>
        <s v="Švenčionių rajono"/>
        <s v="Trakų rajono"/>
        <s v="Ukmergės rajono"/>
        <s v="Vilniaus miesto"/>
        <s v="Vilniaus rajono"/>
      </sharedItems>
    </cacheField>
    <cacheField name="Komunalininkų grupė">
      <sharedItems containsMixedTypes="0" count="43">
        <s v="Ekonovus, UAB"/>
        <s v="Druskininkų komunalinis ūkis, UAB"/>
        <s v="Ecoservice, UAB"/>
        <s v="Jonavos paslaugos, UAB"/>
        <s v="Kaišiadorių paslaugos, SĮ"/>
        <s v="Kauno švara, UAB"/>
        <s v="Skongalis, UAB"/>
        <s v="Raseinių komunalinės paslaugos, UAB"/>
        <s v="Kretingos komunalininkas, SĮ"/>
        <s v="Palangos komunalinis ūkis, AUB"/>
        <s v="Telšių keliai, UAB"/>
        <s v="Marijampolės švara, UAB"/>
        <s v="Biržų komunalinis ūkis, UAB"/>
        <s v="Panevėžio specialusis autotransportas, AB"/>
        <s v="Pasvalio gerovė, UAB"/>
        <s v="Rokiškio komunalininkas, AB"/>
        <s v="Naujosios Akmenės komunalininkas, UAB"/>
        <s v="Joniškio komunalinis ūkis, UAB"/>
        <s v="Kelmės vietinis ūkis, UAB"/>
        <s v="Pakruojo komunalininkas, UAB"/>
        <s v="Specializuotas transportas, AB"/>
        <s v="Švarinta, UAB"/>
        <s v="Kuršėnų komunalinis ūkis, UAB"/>
        <s v="Jurbarko komunalininkas, UAB"/>
        <s v="Šilalės komunalinis ūkis, UAB"/>
        <s v="Dunokai, UAB"/>
        <s v="Mažeikių komunalinis ūkis, UAB"/>
        <s v="Valda, UAB"/>
        <s v="Anykščių komunalinis ūkis, UAB"/>
        <s v="Kompata, UAB"/>
        <s v="Molėtų švara, UAB"/>
        <s v="Utenos komunalininkas, UAB"/>
        <s v="Ekobazė, UAB"/>
        <s v="Zarasų komunalininkas, UAB"/>
        <s v="Elektrėnų komunalinis ūkis, UAB"/>
        <s v="Eišiškių komunalinis ūkis, UAB"/>
        <s v="Tvarkyba, UAB"/>
        <s v="Pabradės komunalinis ūkis, UAB"/>
        <s v="Atliekų tvarkymo tarnyba, UAB"/>
        <s v="Švara visiems, UAB"/>
        <s v="VSA Vilniaus, UAB"/>
        <s v="Nemenčinės komunalininkas, UAB"/>
        <s v="Nemėžio komunalininkas, UAB"/>
      </sharedItems>
    </cacheField>
    <cacheField name="Komunalininkas">
      <sharedItems containsMixedTypes="0"/>
    </cacheField>
    <cacheField name="Gyventojų sk.">
      <sharedItems containsSemiMixedTypes="0" containsString="0" containsMixedTypes="0" containsNumber="1" containsInteger="1"/>
    </cacheField>
    <cacheField name="2014 KAS apyvarta">
      <sharedItems containsSemiMixedTypes="0" containsString="0" containsMixedTypes="0" containsNumber="1"/>
    </cacheField>
    <cacheField name="Morfologiniai t">
      <sharedItems containsMixedTypes="0"/>
    </cacheField>
    <cacheField name="2014 kiekių tikslinimas">
      <sharedItems containsMixedTypes="0" count="2">
        <s v="Pasirašyta"/>
        <s v=""/>
      </sharedItems>
    </cacheField>
    <cacheField name="2015 PATO pratęsimas">
      <sharedItems containsMixedTypes="0"/>
    </cacheField>
    <cacheField name="Konkursai">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2" applyNumberFormats="0" applyBorderFormats="0" applyFontFormats="0" applyPatternFormats="0" applyAlignmentFormats="0" applyWidthHeightFormats="0" dataCaption="Reikšmės" showMissing="1" preserveFormatting="1" useAutoFormatting="1" itemPrintTitles="1" compactData="0" updatedVersion="2" indent="0" showMemberPropertyTips="1">
  <location ref="J3:K49" firstHeaderRow="1" firstDataRow="1" firstDataCol="1" rowPageCount="1" colPageCount="1"/>
  <pivotFields count="12">
    <pivotField showAll="0"/>
    <pivotField showAll="0"/>
    <pivotField showAll="0"/>
    <pivotField axis="axisPage" showAll="0" sortType="descending">
      <items count="61">
        <item x="31"/>
        <item x="0"/>
        <item x="1"/>
        <item x="46"/>
        <item x="2"/>
        <item x="25"/>
        <item x="3"/>
        <item x="52"/>
        <item x="47"/>
        <item x="7"/>
        <item x="32"/>
        <item x="38"/>
        <item x="8"/>
        <item x="20"/>
        <item x="9"/>
        <item x="10"/>
        <item x="21"/>
        <item x="11"/>
        <item x="33"/>
        <item x="13"/>
        <item x="19"/>
        <item x="15"/>
        <item x="26"/>
        <item x="4"/>
        <item x="22"/>
        <item x="42"/>
        <item x="48"/>
        <item x="14"/>
        <item x="39"/>
        <item x="34"/>
        <item x="16"/>
        <item x="27"/>
        <item x="28"/>
        <item x="29"/>
        <item x="43"/>
        <item x="5"/>
        <item x="35"/>
        <item x="12"/>
        <item x="44"/>
        <item x="30"/>
        <item x="17"/>
        <item x="23"/>
        <item x="53"/>
        <item x="36"/>
        <item x="37"/>
        <item x="40"/>
        <item x="18"/>
        <item x="54"/>
        <item x="55"/>
        <item x="41"/>
        <item x="45"/>
        <item x="56"/>
        <item x="57"/>
        <item x="49"/>
        <item x="6"/>
        <item x="24"/>
        <item x="58"/>
        <item x="59"/>
        <item x="50"/>
        <item x="51"/>
        <item t="default"/>
      </items>
    </pivotField>
    <pivotField axis="axisRow" showAll="0" sortType="descending">
      <items count="44">
        <item x="28"/>
        <item x="38"/>
        <item x="12"/>
        <item x="1"/>
        <item x="25"/>
        <item x="2"/>
        <item x="35"/>
        <item x="32"/>
        <item x="0"/>
        <item x="34"/>
        <item x="3"/>
        <item x="17"/>
        <item x="23"/>
        <item x="4"/>
        <item x="5"/>
        <item x="18"/>
        <item x="29"/>
        <item x="8"/>
        <item x="22"/>
        <item x="11"/>
        <item x="26"/>
        <item x="30"/>
        <item x="16"/>
        <item x="41"/>
        <item x="42"/>
        <item x="37"/>
        <item x="19"/>
        <item x="9"/>
        <item x="13"/>
        <item x="14"/>
        <item x="7"/>
        <item x="15"/>
        <item x="6"/>
        <item x="20"/>
        <item x="24"/>
        <item x="39"/>
        <item x="21"/>
        <item x="10"/>
        <item x="36"/>
        <item x="31"/>
        <item x="27"/>
        <item x="40"/>
        <item x="33"/>
        <item t="default"/>
      </items>
    </pivotField>
    <pivotField showAll="0"/>
    <pivotField showAll="0" numFmtId="3"/>
    <pivotField dataField="1" showAll="0" numFmtId="3"/>
    <pivotField showAll="0"/>
    <pivotField axis="axisRow" showAll="0">
      <items count="3">
        <item x="1"/>
        <item x="0"/>
        <item t="default"/>
      </items>
    </pivotField>
    <pivotField showAll="0"/>
    <pivotField showAll="0"/>
  </pivotFields>
  <rowFields count="2">
    <field x="9"/>
    <field x="4"/>
  </rowFields>
  <rowItems count="46">
    <i>
      <x/>
    </i>
    <i r="1">
      <x v="14"/>
    </i>
    <i r="1">
      <x v="41"/>
    </i>
    <i r="1">
      <x v="33"/>
    </i>
    <i r="1">
      <x v="28"/>
    </i>
    <i r="1">
      <x v="1"/>
    </i>
    <i r="1">
      <x v="19"/>
    </i>
    <i r="1">
      <x v="20"/>
    </i>
    <i r="1">
      <x v="40"/>
    </i>
    <i r="1">
      <x v="37"/>
    </i>
    <i r="1">
      <x v="29"/>
    </i>
    <i r="1">
      <x v="3"/>
    </i>
    <i r="1">
      <x v="18"/>
    </i>
    <i r="1">
      <x v="32"/>
    </i>
    <i r="1">
      <x v="11"/>
    </i>
    <i r="1">
      <x/>
    </i>
    <i r="1">
      <x v="30"/>
    </i>
    <i r="1">
      <x v="10"/>
    </i>
    <i r="1">
      <x v="36"/>
    </i>
    <i r="1">
      <x v="2"/>
    </i>
    <i r="1">
      <x v="7"/>
    </i>
    <i r="1">
      <x v="27"/>
    </i>
    <i r="1">
      <x v="9"/>
    </i>
    <i r="1">
      <x v="13"/>
    </i>
    <i r="1">
      <x v="22"/>
    </i>
    <i r="1">
      <x v="4"/>
    </i>
    <i r="1">
      <x v="31"/>
    </i>
    <i r="1">
      <x v="17"/>
    </i>
    <i r="1">
      <x v="25"/>
    </i>
    <i r="1">
      <x v="16"/>
    </i>
    <i r="1">
      <x v="26"/>
    </i>
    <i r="1">
      <x v="23"/>
    </i>
    <i r="1">
      <x v="24"/>
    </i>
    <i r="1">
      <x v="42"/>
    </i>
    <i r="1">
      <x v="15"/>
    </i>
    <i r="1">
      <x v="38"/>
    </i>
    <i r="1">
      <x v="6"/>
    </i>
    <i r="1">
      <x v="35"/>
    </i>
    <i r="1">
      <x v="34"/>
    </i>
    <i>
      <x v="1"/>
    </i>
    <i r="1">
      <x v="5"/>
    </i>
    <i r="1">
      <x v="8"/>
    </i>
    <i r="1">
      <x v="39"/>
    </i>
    <i r="1">
      <x v="12"/>
    </i>
    <i r="1">
      <x v="21"/>
    </i>
    <i t="grand">
      <x/>
    </i>
  </rowItems>
  <colItems count="1">
    <i/>
  </colItems>
  <pageFields count="1">
    <pageField fld="3" hier="0"/>
  </pageFields>
  <dataFields count="1">
    <dataField name="Suma iš 2014 KAS apyvarta" fld="7" baseField="0" baseItem="0" numFmtId="3"/>
  </dataFields>
  <formats count="1">
    <format dxfId="3">
      <pivotArea outline="0" fieldPosition="0"/>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0" dataCaption="Reikšmės" showMissing="1" preserveFormatting="1" useAutoFormatting="1" itemPrintTitles="1" compactData="0" updatedVersion="2" indent="0" showMemberPropertyTips="1">
  <location ref="C4:J75" firstHeaderRow="0" firstDataRow="1" firstDataCol="5"/>
  <pivotFields count="80">
    <pivotField compact="0" outline="0" showAll="0" defaultSubtotal="0"/>
    <pivotField axis="axisRow" compact="0" outline="0" showAll="0" defaultSubtotal="0">
      <items count="11">
        <item x="1"/>
        <item x="2"/>
        <item x="3"/>
        <item x="4"/>
        <item x="5"/>
        <item x="6"/>
        <item x="8"/>
        <item x="7"/>
        <item x="9"/>
        <item x="10"/>
        <item x="0"/>
      </items>
    </pivotField>
    <pivotField axis="axisRow" dataField="1" compact="0" outline="0" showAll="0" defaultSubtotal="0">
      <items count="62">
        <item x="39"/>
        <item x="1"/>
        <item x="2"/>
        <item x="49"/>
        <item x="4"/>
        <item x="31"/>
        <item x="5"/>
        <item x="61"/>
        <item x="52"/>
        <item h="1" x="8"/>
        <item x="13"/>
        <item x="36"/>
        <item x="45"/>
        <item x="11"/>
        <item x="23"/>
        <item x="9"/>
        <item x="10"/>
        <item x="24"/>
        <item x="12"/>
        <item x="35"/>
        <item x="15"/>
        <item x="16"/>
        <item x="17"/>
        <item x="30"/>
        <item x="6"/>
        <item x="22"/>
        <item x="42"/>
        <item x="50"/>
        <item x="18"/>
        <item x="47"/>
        <item x="38"/>
        <item x="19"/>
        <item x="27"/>
        <item x="28"/>
        <item x="32"/>
        <item x="41"/>
        <item x="3"/>
        <item x="37"/>
        <item x="14"/>
        <item x="43"/>
        <item x="29"/>
        <item x="20"/>
        <item x="26"/>
        <item x="57"/>
        <item x="33"/>
        <item x="34"/>
        <item x="46"/>
        <item x="21"/>
        <item x="58"/>
        <item x="56"/>
        <item x="44"/>
        <item x="40"/>
        <item x="59"/>
        <item x="60"/>
        <item x="48"/>
        <item x="7"/>
        <item x="25"/>
        <item x="54"/>
        <item x="55"/>
        <item x="53"/>
        <item x="51"/>
        <item x="0"/>
      </items>
    </pivotField>
    <pivotField dataField="1" compact="0" outline="0" showAll="0"/>
    <pivotField axis="axisRow" compact="0" outline="0" showAll="0" defaultSubtotal="0">
      <items count="38">
        <item x="1"/>
        <item x="25"/>
        <item x="19"/>
        <item x="37"/>
        <item x="28"/>
        <item x="6"/>
        <item x="4"/>
        <item x="2"/>
        <item x="3"/>
        <item x="5"/>
        <item x="8"/>
        <item x="10"/>
        <item x="18"/>
        <item x="14"/>
        <item x="26"/>
        <item x="11"/>
        <item x="15"/>
        <item x="16"/>
        <item x="20"/>
        <item x="7"/>
        <item x="17"/>
        <item x="12"/>
        <item x="33"/>
        <item x="21"/>
        <item x="13"/>
        <item x="34"/>
        <item x="32"/>
        <item x="23"/>
        <item x="22"/>
        <item x="35"/>
        <item x="36"/>
        <item x="24"/>
        <item x="30"/>
        <item x="31"/>
        <item x="29"/>
        <item x="9"/>
        <item x="27"/>
        <item x="0"/>
      </items>
    </pivotField>
    <pivotField axis="axisRow" compact="0" outline="0" showAll="0" defaultSubtotal="0">
      <items count="44">
        <item x="0"/>
        <item x="30"/>
        <item x="36"/>
        <item x="15"/>
        <item x="2"/>
        <item x="26"/>
        <item x="3"/>
        <item x="42"/>
        <item x="34"/>
        <item x="1"/>
        <item x="43"/>
        <item x="7"/>
        <item x="21"/>
        <item x="27"/>
        <item x="5"/>
        <item x="4"/>
        <item x="20"/>
        <item x="33"/>
        <item x="9"/>
        <item x="19"/>
        <item x="12"/>
        <item x="25"/>
        <item x="31"/>
        <item x="23"/>
        <item x="39"/>
        <item x="38"/>
        <item x="40"/>
        <item x="22"/>
        <item x="10"/>
        <item x="13"/>
        <item x="16"/>
        <item x="8"/>
        <item x="14"/>
        <item x="6"/>
        <item x="17"/>
        <item x="28"/>
        <item x="37"/>
        <item x="18"/>
        <item x="11"/>
        <item x="41"/>
        <item x="29"/>
        <item x="24"/>
        <item x="35"/>
        <item x="32"/>
      </items>
    </pivotField>
    <pivotField axis="axisRow" compact="0" outline="0" showAll="0" defaultSubtotal="0">
      <items count="46">
        <item x="32"/>
        <item x="38"/>
        <item x="17"/>
        <item x="2"/>
        <item x="28"/>
        <item x="13"/>
        <item x="44"/>
        <item x="36"/>
        <item x="1"/>
        <item x="45"/>
        <item x="7"/>
        <item x="23"/>
        <item x="29"/>
        <item x="5"/>
        <item x="4"/>
        <item x="22"/>
        <item x="35"/>
        <item x="3"/>
        <item x="10"/>
        <item x="21"/>
        <item x="14"/>
        <item x="27"/>
        <item x="33"/>
        <item x="25"/>
        <item x="41"/>
        <item x="40"/>
        <item x="42"/>
        <item x="24"/>
        <item x="11"/>
        <item x="15"/>
        <item x="18"/>
        <item x="8"/>
        <item x="16"/>
        <item x="6"/>
        <item x="19"/>
        <item x="9"/>
        <item x="30"/>
        <item x="39"/>
        <item x="20"/>
        <item x="12"/>
        <item x="43"/>
        <item x="31"/>
        <item x="26"/>
        <item x="37"/>
        <item x="34"/>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pivotFields>
  <rowFields count="5">
    <field x="1"/>
    <field x="4"/>
    <field x="2"/>
    <field x="5"/>
    <field x="6"/>
  </rowFields>
  <rowItems count="71">
    <i>
      <x/>
      <x/>
      <x v="1"/>
      <x v="9"/>
      <x v="8"/>
    </i>
    <i r="2">
      <x v="2"/>
      <x v="9"/>
      <x v="8"/>
    </i>
    <i r="2">
      <x v="4"/>
      <x v="9"/>
      <x v="8"/>
    </i>
    <i r="2">
      <x v="6"/>
      <x v="4"/>
      <x v="3"/>
    </i>
    <i r="2">
      <x v="24"/>
      <x v="6"/>
      <x v="17"/>
    </i>
    <i r="2">
      <x v="36"/>
      <x v="9"/>
      <x v="8"/>
    </i>
    <i r="2">
      <x v="55"/>
      <x v="6"/>
      <x v="17"/>
    </i>
    <i>
      <x v="1"/>
      <x v="5"/>
      <x v="10"/>
      <x v="11"/>
      <x v="10"/>
    </i>
    <i r="1">
      <x v="6"/>
      <x v="13"/>
      <x v="14"/>
      <x v="13"/>
    </i>
    <i r="1">
      <x v="7"/>
      <x v="15"/>
      <x v="15"/>
      <x v="14"/>
    </i>
    <i r="1">
      <x v="8"/>
      <x v="16"/>
      <x v="9"/>
      <x v="8"/>
    </i>
    <i r="3">
      <x v="15"/>
      <x v="14"/>
    </i>
    <i r="1">
      <x v="9"/>
      <x v="18"/>
      <x v="33"/>
      <x v="33"/>
    </i>
    <i r="1">
      <x v="19"/>
      <x v="38"/>
      <x v="31"/>
      <x v="31"/>
    </i>
    <i>
      <x v="2"/>
      <x v="10"/>
      <x v="20"/>
      <x v="6"/>
      <x v="35"/>
    </i>
    <i r="3">
      <x v="9"/>
      <x v="8"/>
    </i>
    <i r="2">
      <x v="28"/>
      <x v="6"/>
      <x v="35"/>
    </i>
    <i r="1">
      <x v="11"/>
      <x v="22"/>
      <x v="18"/>
      <x v="18"/>
    </i>
    <i r="1">
      <x v="15"/>
      <x v="31"/>
      <x v="28"/>
      <x v="28"/>
    </i>
    <i r="1">
      <x v="21"/>
      <x v="41"/>
      <x v="38"/>
      <x v="39"/>
    </i>
    <i r="1">
      <x v="24"/>
      <x v="47"/>
      <x v="6"/>
      <x v="5"/>
    </i>
    <i r="1">
      <x v="35"/>
      <x v="21"/>
      <x v="9"/>
      <x v="8"/>
    </i>
    <i>
      <x v="3"/>
      <x v="13"/>
      <x v="14"/>
      <x v="20"/>
      <x v="20"/>
    </i>
    <i r="2">
      <x v="17"/>
      <x v="6"/>
      <x v="5"/>
    </i>
    <i r="2">
      <x v="25"/>
      <x v="20"/>
      <x v="20"/>
    </i>
    <i r="2">
      <x v="42"/>
      <x v="9"/>
      <x v="8"/>
    </i>
    <i r="2">
      <x v="56"/>
      <x v="6"/>
      <x v="5"/>
    </i>
    <i>
      <x v="4"/>
      <x v="2"/>
      <x v="5"/>
      <x v="3"/>
      <x v="2"/>
    </i>
    <i r="1">
      <x v="12"/>
      <x v="23"/>
      <x v="29"/>
      <x v="29"/>
    </i>
    <i r="1">
      <x v="16"/>
      <x v="32"/>
      <x v="29"/>
      <x v="29"/>
    </i>
    <i r="1">
      <x v="17"/>
      <x v="33"/>
      <x v="29"/>
      <x v="29"/>
    </i>
    <i r="1">
      <x v="18"/>
      <x v="34"/>
      <x v="30"/>
      <x v="30"/>
    </i>
    <i r="1">
      <x v="20"/>
      <x v="40"/>
      <x v="32"/>
      <x v="32"/>
    </i>
    <i>
      <x v="5"/>
      <x v="23"/>
      <x/>
      <x v="23"/>
      <x v="23"/>
    </i>
    <i r="2">
      <x v="11"/>
      <x v="12"/>
      <x v="11"/>
    </i>
    <i r="2">
      <x v="19"/>
      <x v="16"/>
      <x v="15"/>
    </i>
    <i r="2">
      <x v="30"/>
      <x v="27"/>
      <x v="27"/>
    </i>
    <i r="2">
      <x v="37"/>
      <x v="34"/>
      <x v="34"/>
    </i>
    <i r="2">
      <x v="44"/>
      <x v="34"/>
      <x v="34"/>
    </i>
    <i r="3">
      <x v="37"/>
      <x v="38"/>
    </i>
    <i r="2">
      <x v="45"/>
      <x v="19"/>
      <x v="19"/>
    </i>
    <i>
      <x v="6"/>
      <x v="27"/>
      <x v="12"/>
      <x v="13"/>
      <x v="12"/>
    </i>
    <i r="2">
      <x v="29"/>
      <x v="6"/>
      <x v="5"/>
    </i>
    <i r="2">
      <x v="46"/>
      <x v="35"/>
      <x v="36"/>
    </i>
    <i r="2">
      <x v="50"/>
      <x v="5"/>
      <x v="4"/>
    </i>
    <i>
      <x v="7"/>
      <x v="28"/>
      <x v="26"/>
      <x v="21"/>
      <x v="21"/>
    </i>
    <i r="2">
      <x v="35"/>
      <x v="41"/>
      <x v="42"/>
    </i>
    <i r="2">
      <x v="39"/>
      <x v="41"/>
      <x v="42"/>
    </i>
    <i r="2">
      <x v="51"/>
      <x v="38"/>
      <x v="39"/>
    </i>
    <i>
      <x v="8"/>
      <x v="1"/>
      <x v="3"/>
      <x v="1"/>
      <x/>
    </i>
    <i r="1">
      <x v="4"/>
      <x v="8"/>
      <x v="17"/>
      <x v="16"/>
    </i>
    <i r="1">
      <x v="14"/>
      <x v="27"/>
      <x v="22"/>
      <x v="22"/>
    </i>
    <i r="1">
      <x v="31"/>
      <x v="54"/>
      <x v="40"/>
      <x v="41"/>
    </i>
    <i r="1">
      <x v="34"/>
      <x v="59"/>
      <x v="8"/>
      <x v="7"/>
    </i>
    <i r="1">
      <x v="36"/>
      <x v="60"/>
      <x v="43"/>
      <x v="44"/>
    </i>
    <i>
      <x v="9"/>
      <x v="3"/>
      <x v="7"/>
      <x v="10"/>
      <x v="9"/>
    </i>
    <i r="1">
      <x v="22"/>
      <x v="43"/>
      <x v="7"/>
      <x v="6"/>
    </i>
    <i r="3">
      <x v="39"/>
      <x v="40"/>
    </i>
    <i r="1">
      <x v="25"/>
      <x v="48"/>
      <x v="6"/>
      <x v="5"/>
    </i>
    <i r="1">
      <x v="26"/>
      <x v="49"/>
      <x v="26"/>
      <x v="26"/>
    </i>
    <i r="1">
      <x v="29"/>
      <x v="52"/>
      <x v="6"/>
      <x v="17"/>
    </i>
    <i r="1">
      <x v="30"/>
      <x v="53"/>
      <x v="9"/>
      <x v="8"/>
    </i>
    <i r="1">
      <x v="32"/>
      <x v="57"/>
      <x v="2"/>
      <x v="1"/>
    </i>
    <i r="3">
      <x v="6"/>
      <x v="5"/>
    </i>
    <i r="3">
      <x v="9"/>
      <x v="8"/>
    </i>
    <i r="3">
      <x v="36"/>
      <x v="37"/>
    </i>
    <i r="3">
      <x v="42"/>
      <x v="43"/>
    </i>
    <i r="1">
      <x v="33"/>
      <x v="58"/>
      <x v="24"/>
      <x v="24"/>
    </i>
    <i r="3">
      <x v="25"/>
      <x v="25"/>
    </i>
    <i>
      <x v="10"/>
      <x v="37"/>
      <x v="61"/>
      <x/>
      <x v="45"/>
    </i>
    <i t="grand">
      <x/>
    </i>
  </rowItems>
  <colFields count="1">
    <field x="-2"/>
  </colFields>
  <colItems count="3">
    <i>
      <x/>
    </i>
    <i i="1">
      <x v="1"/>
    </i>
    <i i="2">
      <x v="2"/>
    </i>
  </colItems>
  <dataFields count="3">
    <dataField name="Skaičiuoti iš Savivaldybė" fld="2" subtotal="count" baseField="0" baseItem="0"/>
    <dataField name="Suma iš Priimamas gyventojų sk" fld="3" baseField="0" baseItem="0"/>
    <dataField name="Suma iš Viso mokėtina suma" fld="79" baseField="0" baseItem="0" numFmtId="3"/>
  </dataFields>
  <formats count="5">
    <format dxfId="4">
      <pivotArea outline="0" fieldPosition="0" dataOnly="0" labelOnly="1">
        <references count="1">
          <reference field="4294967294" count="2">
            <x v="0"/>
            <x v="1"/>
          </reference>
        </references>
      </pivotArea>
    </format>
    <format dxfId="5">
      <pivotArea outline="0" fieldPosition="0" dataOnly="0" labelOnly="1">
        <references count="1">
          <reference field="4294967294" count="2">
            <x v="0"/>
            <x v="1"/>
          </reference>
        </references>
      </pivotArea>
    </format>
    <format dxfId="6">
      <pivotArea outline="0" fieldPosition="0" dataOnly="0" labelOnly="1">
        <references count="1">
          <reference field="4294967294" count="2">
            <x v="0"/>
            <x v="1"/>
          </reference>
        </references>
      </pivotArea>
    </format>
    <format dxfId="7">
      <pivotArea outline="0" fieldPosition="0" dataOnly="0" labelOnly="1">
        <references count="1">
          <reference field="4294967294" count="2">
            <x v="0"/>
            <x v="1"/>
          </reference>
        </references>
      </pivotArea>
    </format>
    <format dxfId="3">
      <pivotArea outline="0" fieldPosition="0">
        <references count="1">
          <reference field="4294967294" count="1">
            <x v="2"/>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1" applyNumberFormats="0" applyBorderFormats="0" applyFontFormats="0" applyPatternFormats="0" applyAlignmentFormats="0" applyWidthHeightFormats="0" dataCaption="Reikšmės" showMissing="1" preserveFormatting="1" useAutoFormatting="1" itemPrintTitles="1" compactData="0" updatedVersion="2" indent="0" showMemberPropertyTips="1">
  <location ref="C4:E75" firstHeaderRow="1" firstDataRow="1" firstDataCol="2"/>
  <pivotFields count="80">
    <pivotField compact="0" outline="0" showAll="0" defaultSubtotal="0"/>
    <pivotField compact="0" outline="0" showAll="0" defaultSubtotal="0"/>
    <pivotField axis="axisRow" compact="0" outline="0" showAll="0" defaultSubtotal="0">
      <items count="62">
        <item x="39"/>
        <item x="1"/>
        <item x="2"/>
        <item x="49"/>
        <item x="4"/>
        <item x="31"/>
        <item x="5"/>
        <item x="61"/>
        <item x="52"/>
        <item h="1" x="8"/>
        <item x="13"/>
        <item x="36"/>
        <item x="45"/>
        <item x="11"/>
        <item x="23"/>
        <item x="9"/>
        <item x="10"/>
        <item x="24"/>
        <item x="12"/>
        <item x="35"/>
        <item x="15"/>
        <item x="16"/>
        <item x="17"/>
        <item x="30"/>
        <item x="6"/>
        <item x="22"/>
        <item x="42"/>
        <item x="50"/>
        <item x="18"/>
        <item x="47"/>
        <item x="38"/>
        <item x="19"/>
        <item x="27"/>
        <item x="28"/>
        <item x="32"/>
        <item x="41"/>
        <item x="3"/>
        <item x="37"/>
        <item x="14"/>
        <item x="43"/>
        <item x="29"/>
        <item x="20"/>
        <item x="26"/>
        <item x="57"/>
        <item x="33"/>
        <item x="34"/>
        <item x="46"/>
        <item x="21"/>
        <item x="58"/>
        <item x="56"/>
        <item x="44"/>
        <item x="40"/>
        <item x="59"/>
        <item x="60"/>
        <item x="48"/>
        <item x="7"/>
        <item x="25"/>
        <item x="54"/>
        <item x="55"/>
        <item x="53"/>
        <item x="51"/>
        <item x="0"/>
      </items>
    </pivotField>
    <pivotField compact="0" outline="0" showAll="0" defaultSubtotal="0"/>
    <pivotField compact="0" outline="0" showAll="0" defaultSubtotal="0"/>
    <pivotField compact="0" outline="0" showAll="0" defaultSubtotal="0"/>
    <pivotField axis="axisRow" compact="0" outline="0" showAll="0" defaultSubtotal="0">
      <items count="46">
        <item x="32"/>
        <item x="38"/>
        <item x="17"/>
        <item x="2"/>
        <item x="28"/>
        <item x="13"/>
        <item x="44"/>
        <item x="36"/>
        <item x="1"/>
        <item x="45"/>
        <item x="7"/>
        <item x="23"/>
        <item x="29"/>
        <item x="5"/>
        <item x="4"/>
        <item x="22"/>
        <item x="35"/>
        <item x="3"/>
        <item x="10"/>
        <item x="21"/>
        <item x="14"/>
        <item x="27"/>
        <item x="33"/>
        <item x="25"/>
        <item x="41"/>
        <item x="40"/>
        <item x="42"/>
        <item x="24"/>
        <item x="11"/>
        <item x="15"/>
        <item x="18"/>
        <item x="8"/>
        <item x="16"/>
        <item x="6"/>
        <item x="19"/>
        <item x="9"/>
        <item x="30"/>
        <item x="39"/>
        <item x="20"/>
        <item x="12"/>
        <item x="43"/>
        <item x="31"/>
        <item x="26"/>
        <item x="37"/>
        <item x="34"/>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pivotFields>
  <rowFields count="2">
    <field x="2"/>
    <field x="6"/>
  </rowFields>
  <rowItems count="71">
    <i>
      <x/>
      <x v="23"/>
    </i>
    <i>
      <x v="1"/>
      <x v="8"/>
    </i>
    <i>
      <x v="2"/>
      <x v="8"/>
    </i>
    <i>
      <x v="3"/>
      <x/>
    </i>
    <i>
      <x v="4"/>
      <x v="8"/>
    </i>
    <i>
      <x v="5"/>
      <x v="2"/>
    </i>
    <i>
      <x v="6"/>
      <x v="3"/>
    </i>
    <i>
      <x v="7"/>
      <x v="9"/>
    </i>
    <i>
      <x v="8"/>
      <x v="16"/>
    </i>
    <i>
      <x v="10"/>
      <x v="10"/>
    </i>
    <i>
      <x v="11"/>
      <x v="11"/>
    </i>
    <i>
      <x v="12"/>
      <x v="12"/>
    </i>
    <i>
      <x v="13"/>
      <x v="13"/>
    </i>
    <i>
      <x v="14"/>
      <x v="20"/>
    </i>
    <i>
      <x v="15"/>
      <x v="14"/>
    </i>
    <i>
      <x v="16"/>
      <x v="8"/>
    </i>
    <i r="1">
      <x v="14"/>
    </i>
    <i>
      <x v="17"/>
      <x v="5"/>
    </i>
    <i>
      <x v="18"/>
      <x v="33"/>
    </i>
    <i>
      <x v="19"/>
      <x v="15"/>
    </i>
    <i>
      <x v="20"/>
      <x v="8"/>
    </i>
    <i r="1">
      <x v="35"/>
    </i>
    <i>
      <x v="21"/>
      <x v="8"/>
    </i>
    <i>
      <x v="22"/>
      <x v="18"/>
    </i>
    <i>
      <x v="23"/>
      <x v="29"/>
    </i>
    <i>
      <x v="24"/>
      <x v="17"/>
    </i>
    <i>
      <x v="25"/>
      <x v="20"/>
    </i>
    <i>
      <x v="26"/>
      <x v="21"/>
    </i>
    <i>
      <x v="27"/>
      <x v="22"/>
    </i>
    <i>
      <x v="28"/>
      <x v="35"/>
    </i>
    <i>
      <x v="29"/>
      <x v="5"/>
    </i>
    <i>
      <x v="30"/>
      <x v="27"/>
    </i>
    <i>
      <x v="31"/>
      <x v="28"/>
    </i>
    <i>
      <x v="32"/>
      <x v="29"/>
    </i>
    <i>
      <x v="33"/>
      <x v="29"/>
    </i>
    <i>
      <x v="34"/>
      <x v="30"/>
    </i>
    <i>
      <x v="35"/>
      <x v="42"/>
    </i>
    <i>
      <x v="36"/>
      <x v="8"/>
    </i>
    <i>
      <x v="37"/>
      <x v="34"/>
    </i>
    <i>
      <x v="38"/>
      <x v="31"/>
    </i>
    <i>
      <x v="39"/>
      <x v="42"/>
    </i>
    <i>
      <x v="40"/>
      <x v="32"/>
    </i>
    <i>
      <x v="41"/>
      <x v="39"/>
    </i>
    <i>
      <x v="42"/>
      <x v="8"/>
    </i>
    <i>
      <x v="43"/>
      <x v="6"/>
    </i>
    <i r="1">
      <x v="40"/>
    </i>
    <i>
      <x v="44"/>
      <x v="34"/>
    </i>
    <i r="1">
      <x v="38"/>
    </i>
    <i>
      <x v="45"/>
      <x v="19"/>
    </i>
    <i>
      <x v="46"/>
      <x v="36"/>
    </i>
    <i>
      <x v="47"/>
      <x v="5"/>
    </i>
    <i>
      <x v="48"/>
      <x v="5"/>
    </i>
    <i>
      <x v="49"/>
      <x v="26"/>
    </i>
    <i>
      <x v="50"/>
      <x v="4"/>
    </i>
    <i>
      <x v="51"/>
      <x v="39"/>
    </i>
    <i>
      <x v="52"/>
      <x v="17"/>
    </i>
    <i>
      <x v="53"/>
      <x v="8"/>
    </i>
    <i>
      <x v="54"/>
      <x v="41"/>
    </i>
    <i>
      <x v="55"/>
      <x v="17"/>
    </i>
    <i>
      <x v="56"/>
      <x v="5"/>
    </i>
    <i>
      <x v="57"/>
      <x v="1"/>
    </i>
    <i r="1">
      <x v="5"/>
    </i>
    <i r="1">
      <x v="8"/>
    </i>
    <i r="1">
      <x v="37"/>
    </i>
    <i r="1">
      <x v="43"/>
    </i>
    <i>
      <x v="58"/>
      <x v="24"/>
    </i>
    <i r="1">
      <x v="25"/>
    </i>
    <i>
      <x v="59"/>
      <x v="7"/>
    </i>
    <i>
      <x v="60"/>
      <x v="44"/>
    </i>
    <i>
      <x v="61"/>
      <x v="45"/>
    </i>
    <i t="grand">
      <x/>
    </i>
  </rowItems>
  <colItems count="1">
    <i/>
  </colItems>
  <dataFields count="1">
    <dataField name="Suma iš Viso mokėtina suma" fld="79" baseField="0" baseItem="0" numFmtId="3"/>
  </dataFields>
  <formats count="1">
    <format dxfId="3">
      <pivotArea outline="0" fieldPosition="0">
        <references count="1">
          <reference field="4294967294" count="1">
            <x v="0"/>
          </reference>
        </references>
      </pivotArea>
    </format>
  </formats>
  <pivotTableStyleInfo showRowHeaders="1" showColHeaders="1" showRowStripes="0" showColStripes="0" showLastColumn="1"/>
</pivotTableDefinition>
</file>

<file path=xl/tables/table1.xml><?xml version="1.0" encoding="utf-8"?>
<table xmlns="http://schemas.openxmlformats.org/spreadsheetml/2006/main" id="2" name="medis" displayName="medis" ref="S5:Y74" comment="" totalsRowShown="0">
  <autoFilter ref="S5:Y74"/>
  <tableColumns count="7">
    <tableColumn id="17" name="Srautas"/>
    <tableColumn id="18" name="Regionas"/>
    <tableColumn id="19" name="Administratorius"/>
    <tableColumn id="20" name="Savivaldybė"/>
    <tableColumn id="21" name="Komunalininkų grupė"/>
    <tableColumn id="22" name="Komunalininkas"/>
    <tableColumn id="7" name="Gyventojų sk."/>
  </tableColumns>
  <tableStyleInfo name="medis" showFirstColumn="0" showLastColumn="0" showRowStripes="1" showColumnStripes="0"/>
</table>
</file>

<file path=xl/tables/table2.xml><?xml version="1.0" encoding="utf-8"?>
<table xmlns="http://schemas.openxmlformats.org/spreadsheetml/2006/main" id="3" name="Lentelė3" displayName="Lentelė3" ref="B3:D46" comment="" totalsRowShown="0">
  <autoFilter ref="B3:D46"/>
  <tableColumns count="3">
    <tableColumn id="1" name="Komunalininkas"/>
    <tableColumn id="2" name="Suma iš 2014 KAS apyvarta"/>
    <tableColumn id="3" name="2014 kiekių tikslinimas"/>
  </tableColumns>
  <tableStyleInfo name="medis"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1:Y74"/>
  <sheetViews>
    <sheetView zoomScalePageLayoutView="0" workbookViewId="0" topLeftCell="C1">
      <selection activeCell="I9" sqref="I9"/>
    </sheetView>
  </sheetViews>
  <sheetFormatPr defaultColWidth="9.140625" defaultRowHeight="12.75" outlineLevelCol="1"/>
  <cols>
    <col min="4" max="4" width="10.140625" style="0" customWidth="1"/>
    <col min="5" max="5" width="22.57421875" style="0" customWidth="1"/>
    <col min="6" max="6" width="18.7109375" style="0" customWidth="1"/>
    <col min="7" max="7" width="15.28125" style="0" customWidth="1"/>
    <col min="8" max="8" width="23.7109375" style="0" customWidth="1"/>
    <col min="9" max="9" width="32.57421875" style="0" customWidth="1"/>
    <col min="10" max="10" width="12.8515625" style="0" customWidth="1"/>
    <col min="11" max="11" width="10.00390625" style="0" customWidth="1"/>
    <col min="12" max="12" width="14.28125" style="0" customWidth="1"/>
    <col min="13" max="13" width="7.421875" style="0" customWidth="1"/>
    <col min="14" max="16" width="7.421875" style="0" hidden="1" customWidth="1" outlineLevel="1"/>
    <col min="17" max="17" width="7.421875" style="0" customWidth="1" collapsed="1"/>
    <col min="18" max="18" width="7.421875" style="0" customWidth="1"/>
    <col min="19" max="19" width="7.00390625" style="0" customWidth="1"/>
    <col min="20" max="20" width="8.7109375" style="0" customWidth="1"/>
    <col min="21" max="21" width="9.140625" style="0" customWidth="1"/>
    <col min="22" max="22" width="8.8515625" style="0" customWidth="1"/>
    <col min="23" max="23" width="13.7109375" style="0" customWidth="1"/>
    <col min="24" max="24" width="15.00390625" style="0" customWidth="1"/>
  </cols>
  <sheetData>
    <row r="1" ht="12.75">
      <c r="A1" t="s">
        <v>228</v>
      </c>
    </row>
    <row r="2" ht="12.75">
      <c r="A2" t="s">
        <v>232</v>
      </c>
    </row>
    <row r="3" spans="1:13" ht="12.75">
      <c r="A3" t="s">
        <v>233</v>
      </c>
      <c r="M3" s="43"/>
    </row>
    <row r="4" ht="13.5" thickBot="1">
      <c r="M4" t="s">
        <v>228</v>
      </c>
    </row>
    <row r="5" spans="4:25" ht="39.75" thickBot="1" thickTop="1">
      <c r="D5" s="54" t="s">
        <v>167</v>
      </c>
      <c r="E5" s="55" t="s">
        <v>220</v>
      </c>
      <c r="F5" s="55" t="s">
        <v>75</v>
      </c>
      <c r="G5" s="56" t="s">
        <v>13</v>
      </c>
      <c r="H5" s="55" t="s">
        <v>161</v>
      </c>
      <c r="I5" s="55" t="s">
        <v>115</v>
      </c>
      <c r="J5" s="57" t="s">
        <v>229</v>
      </c>
      <c r="K5" s="57" t="s">
        <v>224</v>
      </c>
      <c r="L5" s="57" t="s">
        <v>223</v>
      </c>
      <c r="M5" s="57" t="s">
        <v>218</v>
      </c>
      <c r="N5" s="58" t="s">
        <v>225</v>
      </c>
      <c r="O5" s="58" t="s">
        <v>226</v>
      </c>
      <c r="P5" s="58" t="s">
        <v>227</v>
      </c>
      <c r="Q5" s="58" t="s">
        <v>221</v>
      </c>
      <c r="R5" s="58" t="s">
        <v>219</v>
      </c>
      <c r="S5" s="32" t="s">
        <v>167</v>
      </c>
      <c r="T5" s="45" t="s">
        <v>220</v>
      </c>
      <c r="U5" s="45" t="s">
        <v>75</v>
      </c>
      <c r="V5" s="46" t="s">
        <v>13</v>
      </c>
      <c r="W5" s="45" t="s">
        <v>161</v>
      </c>
      <c r="X5" s="45" t="s">
        <v>115</v>
      </c>
      <c r="Y5" s="32" t="s">
        <v>229</v>
      </c>
    </row>
    <row r="6" spans="4:25" ht="12.75">
      <c r="D6" s="86" t="s">
        <v>222</v>
      </c>
      <c r="E6" s="85" t="s">
        <v>0</v>
      </c>
      <c r="F6" s="85" t="s">
        <v>76</v>
      </c>
      <c r="G6" s="53" t="s">
        <v>14</v>
      </c>
      <c r="H6" s="53" t="s">
        <v>116</v>
      </c>
      <c r="I6" s="53" t="s">
        <v>116</v>
      </c>
      <c r="J6" s="42">
        <v>54556</v>
      </c>
      <c r="K6" s="42">
        <v>1</v>
      </c>
      <c r="L6" s="40">
        <v>1</v>
      </c>
      <c r="M6" s="44" t="str">
        <f aca="true" t="shared" si="0" ref="M6:R15">HYPERLINK("file:///C:\Users\"&amp;$M$4&amp;"\„Google“ diskas\2. Pakuociu tvarkymas\3. Dokumentai\"&amp;$L6&amp;"\"&amp;M$5,"link")</f>
        <v>link</v>
      </c>
      <c r="N6" s="44" t="str">
        <f t="shared" si="0"/>
        <v>link</v>
      </c>
      <c r="O6" s="44" t="str">
        <f t="shared" si="0"/>
        <v>link</v>
      </c>
      <c r="P6" s="44" t="str">
        <f t="shared" si="0"/>
        <v>link</v>
      </c>
      <c r="Q6" s="44" t="str">
        <f t="shared" si="0"/>
        <v>link</v>
      </c>
      <c r="R6" s="44" t="str">
        <f t="shared" si="0"/>
        <v>link</v>
      </c>
      <c r="S6" t="str">
        <f aca="true" t="shared" si="1" ref="S6:S37">IF(D6&lt;&gt;"",D6,S5)</f>
        <v>KAS</v>
      </c>
      <c r="T6" t="str">
        <f aca="true" t="shared" si="2" ref="T6:T37">IF(E6&lt;&gt;"",E6,T5)</f>
        <v>Alytaus RATC, UAB</v>
      </c>
      <c r="U6" t="str">
        <f aca="true" t="shared" si="3" ref="U6:U37">IF(F6&lt;&gt;"",F6,U5)</f>
        <v>Alytaus RATC</v>
      </c>
      <c r="V6" t="str">
        <f aca="true" t="shared" si="4" ref="V6:V37">IF(G6&lt;&gt;"",G6,V5)</f>
        <v>Alytaus miesto</v>
      </c>
      <c r="W6" t="str">
        <f aca="true" t="shared" si="5" ref="W6:W37">IF(H6&lt;&gt;"",H6,W5)</f>
        <v>Ekonovus, UAB</v>
      </c>
      <c r="X6" t="str">
        <f aca="true" t="shared" si="6" ref="X6:X37">IF(I6&lt;&gt;"",I6,X5)</f>
        <v>Ekonovus, UAB</v>
      </c>
      <c r="Y6" s="47">
        <f aca="true" t="shared" si="7" ref="Y6:Y37">J6</f>
        <v>54556</v>
      </c>
    </row>
    <row r="7" spans="4:25" ht="12.75">
      <c r="D7" s="87"/>
      <c r="E7" s="82"/>
      <c r="F7" s="82"/>
      <c r="G7" s="38" t="s">
        <v>15</v>
      </c>
      <c r="H7" s="38" t="s">
        <v>116</v>
      </c>
      <c r="I7" s="38" t="s">
        <v>116</v>
      </c>
      <c r="J7" s="39">
        <v>25535</v>
      </c>
      <c r="K7" s="42">
        <v>2</v>
      </c>
      <c r="L7" s="40">
        <f aca="true" t="shared" si="8" ref="L7:L38">IF(G7&lt;&gt;"",L6+1,L6)</f>
        <v>2</v>
      </c>
      <c r="M7" s="44" t="str">
        <f t="shared" si="0"/>
        <v>link</v>
      </c>
      <c r="N7" s="44" t="str">
        <f t="shared" si="0"/>
        <v>link</v>
      </c>
      <c r="O7" s="44" t="str">
        <f t="shared" si="0"/>
        <v>link</v>
      </c>
      <c r="P7" s="44" t="str">
        <f t="shared" si="0"/>
        <v>link</v>
      </c>
      <c r="Q7" s="44" t="str">
        <f t="shared" si="0"/>
        <v>link</v>
      </c>
      <c r="R7" s="44" t="str">
        <f t="shared" si="0"/>
        <v>link</v>
      </c>
      <c r="S7" t="str">
        <f t="shared" si="1"/>
        <v>KAS</v>
      </c>
      <c r="T7" t="str">
        <f t="shared" si="2"/>
        <v>Alytaus RATC, UAB</v>
      </c>
      <c r="U7" t="str">
        <f t="shared" si="3"/>
        <v>Alytaus RATC</v>
      </c>
      <c r="V7" t="str">
        <f t="shared" si="4"/>
        <v>Alytaus rajono</v>
      </c>
      <c r="W7" t="str">
        <f t="shared" si="5"/>
        <v>Ekonovus, UAB</v>
      </c>
      <c r="X7" t="str">
        <f t="shared" si="6"/>
        <v>Ekonovus, UAB</v>
      </c>
      <c r="Y7" s="47">
        <f t="shared" si="7"/>
        <v>25535</v>
      </c>
    </row>
    <row r="8" spans="4:25" ht="12.75">
      <c r="D8" s="87"/>
      <c r="E8" s="82"/>
      <c r="F8" s="82"/>
      <c r="G8" s="38" t="s">
        <v>16</v>
      </c>
      <c r="H8" s="38" t="s">
        <v>116</v>
      </c>
      <c r="I8" s="38" t="s">
        <v>116</v>
      </c>
      <c r="J8" s="39">
        <v>4172</v>
      </c>
      <c r="K8" s="42">
        <v>3</v>
      </c>
      <c r="L8" s="40">
        <f t="shared" si="8"/>
        <v>3</v>
      </c>
      <c r="M8" s="44" t="str">
        <f t="shared" si="0"/>
        <v>link</v>
      </c>
      <c r="N8" s="44" t="str">
        <f t="shared" si="0"/>
        <v>link</v>
      </c>
      <c r="O8" s="44" t="str">
        <f t="shared" si="0"/>
        <v>link</v>
      </c>
      <c r="P8" s="44" t="str">
        <f t="shared" si="0"/>
        <v>link</v>
      </c>
      <c r="Q8" s="44" t="str">
        <f t="shared" si="0"/>
        <v>link</v>
      </c>
      <c r="R8" s="44" t="str">
        <f t="shared" si="0"/>
        <v>link</v>
      </c>
      <c r="S8" t="str">
        <f t="shared" si="1"/>
        <v>KAS</v>
      </c>
      <c r="T8" t="str">
        <f t="shared" si="2"/>
        <v>Alytaus RATC, UAB</v>
      </c>
      <c r="U8" t="str">
        <f t="shared" si="3"/>
        <v>Alytaus RATC</v>
      </c>
      <c r="V8" t="str">
        <f t="shared" si="4"/>
        <v>Birštono</v>
      </c>
      <c r="W8" t="str">
        <f t="shared" si="5"/>
        <v>Ekonovus, UAB</v>
      </c>
      <c r="X8" t="str">
        <f t="shared" si="6"/>
        <v>Ekonovus, UAB</v>
      </c>
      <c r="Y8" s="47">
        <f t="shared" si="7"/>
        <v>4172</v>
      </c>
    </row>
    <row r="9" spans="4:25" ht="12.75">
      <c r="D9" s="87"/>
      <c r="E9" s="82"/>
      <c r="F9" s="82"/>
      <c r="G9" s="38" t="s">
        <v>17</v>
      </c>
      <c r="H9" s="38" t="s">
        <v>117</v>
      </c>
      <c r="I9" s="38" t="s">
        <v>117</v>
      </c>
      <c r="J9" s="39">
        <v>19497</v>
      </c>
      <c r="K9" s="42">
        <v>4</v>
      </c>
      <c r="L9" s="40">
        <f t="shared" si="8"/>
        <v>4</v>
      </c>
      <c r="M9" s="44" t="str">
        <f t="shared" si="0"/>
        <v>link</v>
      </c>
      <c r="N9" s="44" t="str">
        <f t="shared" si="0"/>
        <v>link</v>
      </c>
      <c r="O9" s="44" t="str">
        <f t="shared" si="0"/>
        <v>link</v>
      </c>
      <c r="P9" s="44" t="str">
        <f t="shared" si="0"/>
        <v>link</v>
      </c>
      <c r="Q9" s="44" t="str">
        <f t="shared" si="0"/>
        <v>link</v>
      </c>
      <c r="R9" s="44" t="str">
        <f t="shared" si="0"/>
        <v>link</v>
      </c>
      <c r="S9" t="str">
        <f t="shared" si="1"/>
        <v>KAS</v>
      </c>
      <c r="T9" t="str">
        <f t="shared" si="2"/>
        <v>Alytaus RATC, UAB</v>
      </c>
      <c r="U9" t="str">
        <f t="shared" si="3"/>
        <v>Alytaus RATC</v>
      </c>
      <c r="V9" t="str">
        <f t="shared" si="4"/>
        <v>Druskininkų</v>
      </c>
      <c r="W9" t="str">
        <f t="shared" si="5"/>
        <v>Druskininkų komunalinis ūkis, UAB</v>
      </c>
      <c r="X9" t="str">
        <f t="shared" si="6"/>
        <v>Druskininkų komunalinis ūkis, UAB</v>
      </c>
      <c r="Y9" s="47">
        <f t="shared" si="7"/>
        <v>19497</v>
      </c>
    </row>
    <row r="10" spans="4:25" ht="12.75">
      <c r="D10" s="87"/>
      <c r="E10" s="82"/>
      <c r="F10" s="82"/>
      <c r="G10" s="38" t="s">
        <v>18</v>
      </c>
      <c r="H10" s="38" t="s">
        <v>128</v>
      </c>
      <c r="I10" s="38" t="s">
        <v>118</v>
      </c>
      <c r="J10" s="39">
        <v>20142</v>
      </c>
      <c r="K10" s="42">
        <v>5</v>
      </c>
      <c r="L10" s="40">
        <f t="shared" si="8"/>
        <v>5</v>
      </c>
      <c r="M10" s="44" t="str">
        <f t="shared" si="0"/>
        <v>link</v>
      </c>
      <c r="N10" s="44" t="str">
        <f t="shared" si="0"/>
        <v>link</v>
      </c>
      <c r="O10" s="44" t="str">
        <f t="shared" si="0"/>
        <v>link</v>
      </c>
      <c r="P10" s="44" t="str">
        <f t="shared" si="0"/>
        <v>link</v>
      </c>
      <c r="Q10" s="44" t="str">
        <f t="shared" si="0"/>
        <v>link</v>
      </c>
      <c r="R10" s="44" t="str">
        <f t="shared" si="0"/>
        <v>link</v>
      </c>
      <c r="S10" t="str">
        <f t="shared" si="1"/>
        <v>KAS</v>
      </c>
      <c r="T10" t="str">
        <f t="shared" si="2"/>
        <v>Alytaus RATC, UAB</v>
      </c>
      <c r="U10" t="str">
        <f t="shared" si="3"/>
        <v>Alytaus RATC</v>
      </c>
      <c r="V10" t="str">
        <f t="shared" si="4"/>
        <v>Lazdijų rajono</v>
      </c>
      <c r="W10" t="str">
        <f t="shared" si="5"/>
        <v>Ecoservice, UAB</v>
      </c>
      <c r="X10" t="str">
        <f t="shared" si="6"/>
        <v>Komunalinių įmonių kombinatas, UAB</v>
      </c>
      <c r="Y10" s="47">
        <f t="shared" si="7"/>
        <v>20142</v>
      </c>
    </row>
    <row r="11" spans="4:25" ht="12.75">
      <c r="D11" s="87"/>
      <c r="E11" s="82"/>
      <c r="F11" s="82"/>
      <c r="G11" s="38" t="s">
        <v>19</v>
      </c>
      <c r="H11" s="38" t="s">
        <v>116</v>
      </c>
      <c r="I11" s="38" t="s">
        <v>116</v>
      </c>
      <c r="J11" s="39">
        <v>26629</v>
      </c>
      <c r="K11" s="42">
        <v>6</v>
      </c>
      <c r="L11" s="40">
        <f t="shared" si="8"/>
        <v>6</v>
      </c>
      <c r="M11" s="44" t="str">
        <f t="shared" si="0"/>
        <v>link</v>
      </c>
      <c r="N11" s="44" t="str">
        <f t="shared" si="0"/>
        <v>link</v>
      </c>
      <c r="O11" s="44" t="str">
        <f t="shared" si="0"/>
        <v>link</v>
      </c>
      <c r="P11" s="44" t="str">
        <f t="shared" si="0"/>
        <v>link</v>
      </c>
      <c r="Q11" s="44" t="str">
        <f t="shared" si="0"/>
        <v>link</v>
      </c>
      <c r="R11" s="44" t="str">
        <f t="shared" si="0"/>
        <v>link</v>
      </c>
      <c r="S11" t="str">
        <f t="shared" si="1"/>
        <v>KAS</v>
      </c>
      <c r="T11" t="str">
        <f t="shared" si="2"/>
        <v>Alytaus RATC, UAB</v>
      </c>
      <c r="U11" t="str">
        <f t="shared" si="3"/>
        <v>Alytaus RATC</v>
      </c>
      <c r="V11" t="str">
        <f t="shared" si="4"/>
        <v>Prienų rajono</v>
      </c>
      <c r="W11" t="str">
        <f t="shared" si="5"/>
        <v>Ekonovus, UAB</v>
      </c>
      <c r="X11" t="str">
        <f t="shared" si="6"/>
        <v>Ekonovus, UAB</v>
      </c>
      <c r="Y11" s="47">
        <f t="shared" si="7"/>
        <v>26629</v>
      </c>
    </row>
    <row r="12" spans="4:25" ht="12.75">
      <c r="D12" s="87"/>
      <c r="E12" s="83"/>
      <c r="F12" s="83"/>
      <c r="G12" s="38" t="s">
        <v>20</v>
      </c>
      <c r="H12" s="38" t="s">
        <v>128</v>
      </c>
      <c r="I12" s="38" t="s">
        <v>118</v>
      </c>
      <c r="J12" s="39">
        <v>22981</v>
      </c>
      <c r="K12" s="42">
        <v>7</v>
      </c>
      <c r="L12" s="40">
        <f t="shared" si="8"/>
        <v>7</v>
      </c>
      <c r="M12" s="44" t="str">
        <f t="shared" si="0"/>
        <v>link</v>
      </c>
      <c r="N12" s="44" t="str">
        <f t="shared" si="0"/>
        <v>link</v>
      </c>
      <c r="O12" s="44" t="str">
        <f t="shared" si="0"/>
        <v>link</v>
      </c>
      <c r="P12" s="44" t="str">
        <f t="shared" si="0"/>
        <v>link</v>
      </c>
      <c r="Q12" s="44" t="str">
        <f t="shared" si="0"/>
        <v>link</v>
      </c>
      <c r="R12" s="44" t="str">
        <f t="shared" si="0"/>
        <v>link</v>
      </c>
      <c r="S12" t="str">
        <f t="shared" si="1"/>
        <v>KAS</v>
      </c>
      <c r="T12" t="str">
        <f t="shared" si="2"/>
        <v>Alytaus RATC, UAB</v>
      </c>
      <c r="U12" t="str">
        <f t="shared" si="3"/>
        <v>Alytaus RATC</v>
      </c>
      <c r="V12" t="str">
        <f t="shared" si="4"/>
        <v>Varėnos rajono</v>
      </c>
      <c r="W12" t="str">
        <f t="shared" si="5"/>
        <v>Ecoservice, UAB</v>
      </c>
      <c r="X12" t="str">
        <f t="shared" si="6"/>
        <v>Komunalinių įmonių kombinatas, UAB</v>
      </c>
      <c r="Y12" s="47">
        <f t="shared" si="7"/>
        <v>22981</v>
      </c>
    </row>
    <row r="13" spans="4:25" ht="12.75">
      <c r="D13" s="87"/>
      <c r="E13" s="81" t="s">
        <v>1</v>
      </c>
      <c r="F13" s="38" t="s">
        <v>77</v>
      </c>
      <c r="G13" s="38" t="s">
        <v>21</v>
      </c>
      <c r="H13" s="38" t="s">
        <v>119</v>
      </c>
      <c r="I13" s="38" t="s">
        <v>119</v>
      </c>
      <c r="J13" s="39">
        <v>52286</v>
      </c>
      <c r="K13" s="42">
        <v>8</v>
      </c>
      <c r="L13" s="40">
        <f t="shared" si="8"/>
        <v>8</v>
      </c>
      <c r="M13" s="44" t="str">
        <f t="shared" si="0"/>
        <v>link</v>
      </c>
      <c r="N13" s="44" t="str">
        <f t="shared" si="0"/>
        <v>link</v>
      </c>
      <c r="O13" s="44" t="str">
        <f t="shared" si="0"/>
        <v>link</v>
      </c>
      <c r="P13" s="44" t="str">
        <f t="shared" si="0"/>
        <v>link</v>
      </c>
      <c r="Q13" s="44" t="str">
        <f t="shared" si="0"/>
        <v>link</v>
      </c>
      <c r="R13" s="44" t="str">
        <f t="shared" si="0"/>
        <v>link</v>
      </c>
      <c r="S13" t="str">
        <f t="shared" si="1"/>
        <v>KAS</v>
      </c>
      <c r="T13" t="str">
        <f t="shared" si="2"/>
        <v>Kauno RATC, VšĮ</v>
      </c>
      <c r="U13" t="str">
        <f t="shared" si="3"/>
        <v>Jonavos RSA</v>
      </c>
      <c r="V13" t="str">
        <f t="shared" si="4"/>
        <v>Jonavos rajono</v>
      </c>
      <c r="W13" t="str">
        <f t="shared" si="5"/>
        <v>Jonavos paslaugos, UAB</v>
      </c>
      <c r="X13" t="str">
        <f t="shared" si="6"/>
        <v>Jonavos paslaugos, UAB</v>
      </c>
      <c r="Y13" s="47">
        <f t="shared" si="7"/>
        <v>52286</v>
      </c>
    </row>
    <row r="14" spans="4:25" ht="12.75">
      <c r="D14" s="87"/>
      <c r="E14" s="82"/>
      <c r="F14" s="38" t="s">
        <v>78</v>
      </c>
      <c r="G14" s="38" t="s">
        <v>22</v>
      </c>
      <c r="H14" s="38" t="s">
        <v>120</v>
      </c>
      <c r="I14" s="38" t="s">
        <v>120</v>
      </c>
      <c r="J14" s="41">
        <v>33633</v>
      </c>
      <c r="K14" s="42">
        <v>9</v>
      </c>
      <c r="L14" s="40">
        <f t="shared" si="8"/>
        <v>9</v>
      </c>
      <c r="M14" s="44" t="str">
        <f t="shared" si="0"/>
        <v>link</v>
      </c>
      <c r="N14" s="44" t="str">
        <f t="shared" si="0"/>
        <v>link</v>
      </c>
      <c r="O14" s="44" t="str">
        <f t="shared" si="0"/>
        <v>link</v>
      </c>
      <c r="P14" s="44" t="str">
        <f t="shared" si="0"/>
        <v>link</v>
      </c>
      <c r="Q14" s="44" t="str">
        <f t="shared" si="0"/>
        <v>link</v>
      </c>
      <c r="R14" s="44" t="str">
        <f t="shared" si="0"/>
        <v>link</v>
      </c>
      <c r="S14" t="str">
        <f t="shared" si="1"/>
        <v>KAS</v>
      </c>
      <c r="T14" t="str">
        <f t="shared" si="2"/>
        <v>Kauno RATC, VšĮ</v>
      </c>
      <c r="U14" t="str">
        <f t="shared" si="3"/>
        <v>Kaišiadorių RSA</v>
      </c>
      <c r="V14" t="str">
        <f t="shared" si="4"/>
        <v>Kaišiadorių rajono</v>
      </c>
      <c r="W14" t="str">
        <f t="shared" si="5"/>
        <v>Kaišiadorių paslaugos, SĮ</v>
      </c>
      <c r="X14" t="str">
        <f t="shared" si="6"/>
        <v>Kaišiadorių paslaugos, SĮ</v>
      </c>
      <c r="Y14" s="47">
        <f t="shared" si="7"/>
        <v>33633</v>
      </c>
    </row>
    <row r="15" spans="4:25" ht="12.75">
      <c r="D15" s="87"/>
      <c r="E15" s="82"/>
      <c r="F15" s="38" t="s">
        <v>79</v>
      </c>
      <c r="G15" s="38" t="s">
        <v>23</v>
      </c>
      <c r="H15" s="38" t="s">
        <v>121</v>
      </c>
      <c r="I15" s="38" t="s">
        <v>121</v>
      </c>
      <c r="J15" s="41">
        <v>311148</v>
      </c>
      <c r="K15" s="42">
        <v>10</v>
      </c>
      <c r="L15" s="40">
        <f t="shared" si="8"/>
        <v>10</v>
      </c>
      <c r="M15" s="44" t="str">
        <f t="shared" si="0"/>
        <v>link</v>
      </c>
      <c r="N15" s="44" t="str">
        <f t="shared" si="0"/>
        <v>link</v>
      </c>
      <c r="O15" s="44" t="str">
        <f t="shared" si="0"/>
        <v>link</v>
      </c>
      <c r="P15" s="44" t="str">
        <f t="shared" si="0"/>
        <v>link</v>
      </c>
      <c r="Q15" s="44" t="str">
        <f t="shared" si="0"/>
        <v>link</v>
      </c>
      <c r="R15" s="44" t="str">
        <f t="shared" si="0"/>
        <v>link</v>
      </c>
      <c r="S15" t="str">
        <f t="shared" si="1"/>
        <v>KAS</v>
      </c>
      <c r="T15" t="str">
        <f t="shared" si="2"/>
        <v>Kauno RATC, VšĮ</v>
      </c>
      <c r="U15" t="str">
        <f t="shared" si="3"/>
        <v>Kauno MSA</v>
      </c>
      <c r="V15" t="str">
        <f t="shared" si="4"/>
        <v>Kauno miesto</v>
      </c>
      <c r="W15" t="str">
        <f t="shared" si="5"/>
        <v>Kauno švara, UAB</v>
      </c>
      <c r="X15" t="str">
        <f t="shared" si="6"/>
        <v>Kauno švara, UAB</v>
      </c>
      <c r="Y15" s="47">
        <f t="shared" si="7"/>
        <v>311148</v>
      </c>
    </row>
    <row r="16" spans="4:25" ht="12.75">
      <c r="D16" s="87"/>
      <c r="E16" s="82"/>
      <c r="F16" s="81" t="s">
        <v>80</v>
      </c>
      <c r="G16" s="81" t="s">
        <v>24</v>
      </c>
      <c r="H16" s="38" t="s">
        <v>116</v>
      </c>
      <c r="I16" s="38" t="s">
        <v>116</v>
      </c>
      <c r="J16" s="41">
        <v>51000</v>
      </c>
      <c r="K16" s="42">
        <v>11</v>
      </c>
      <c r="L16" s="40">
        <f t="shared" si="8"/>
        <v>11</v>
      </c>
      <c r="M16" s="44" t="str">
        <f aca="true" t="shared" si="9" ref="M16:R25">HYPERLINK("file:///C:\Users\"&amp;$M$4&amp;"\„Google“ diskas\2. Pakuociu tvarkymas\3. Dokumentai\"&amp;$L16&amp;"\"&amp;M$5,"link")</f>
        <v>link</v>
      </c>
      <c r="N16" s="44" t="str">
        <f t="shared" si="9"/>
        <v>link</v>
      </c>
      <c r="O16" s="44" t="str">
        <f t="shared" si="9"/>
        <v>link</v>
      </c>
      <c r="P16" s="44" t="str">
        <f t="shared" si="9"/>
        <v>link</v>
      </c>
      <c r="Q16" s="44" t="str">
        <f t="shared" si="9"/>
        <v>link</v>
      </c>
      <c r="R16" s="44" t="str">
        <f t="shared" si="9"/>
        <v>link</v>
      </c>
      <c r="S16" t="str">
        <f t="shared" si="1"/>
        <v>KAS</v>
      </c>
      <c r="T16" t="str">
        <f t="shared" si="2"/>
        <v>Kauno RATC, VšĮ</v>
      </c>
      <c r="U16" t="str">
        <f t="shared" si="3"/>
        <v>Kauno RSA</v>
      </c>
      <c r="V16" t="str">
        <f t="shared" si="4"/>
        <v>Kauno rajono</v>
      </c>
      <c r="W16" t="str">
        <f t="shared" si="5"/>
        <v>Ekonovus, UAB</v>
      </c>
      <c r="X16" t="str">
        <f t="shared" si="6"/>
        <v>Ekonovus, UAB</v>
      </c>
      <c r="Y16" s="47">
        <f t="shared" si="7"/>
        <v>51000</v>
      </c>
    </row>
    <row r="17" spans="4:25" ht="12.75">
      <c r="D17" s="87"/>
      <c r="E17" s="82"/>
      <c r="F17" s="83"/>
      <c r="G17" s="83"/>
      <c r="H17" s="38" t="s">
        <v>121</v>
      </c>
      <c r="I17" s="38" t="s">
        <v>121</v>
      </c>
      <c r="J17" s="41">
        <v>41000</v>
      </c>
      <c r="K17" s="42">
        <v>12</v>
      </c>
      <c r="L17" s="40">
        <f t="shared" si="8"/>
        <v>11</v>
      </c>
      <c r="M17" s="44" t="str">
        <f t="shared" si="9"/>
        <v>link</v>
      </c>
      <c r="N17" s="44" t="str">
        <f t="shared" si="9"/>
        <v>link</v>
      </c>
      <c r="O17" s="44" t="str">
        <f t="shared" si="9"/>
        <v>link</v>
      </c>
      <c r="P17" s="44" t="str">
        <f t="shared" si="9"/>
        <v>link</v>
      </c>
      <c r="Q17" s="44" t="str">
        <f t="shared" si="9"/>
        <v>link</v>
      </c>
      <c r="R17" s="44" t="str">
        <f t="shared" si="9"/>
        <v>link</v>
      </c>
      <c r="S17" t="str">
        <f t="shared" si="1"/>
        <v>KAS</v>
      </c>
      <c r="T17" t="str">
        <f t="shared" si="2"/>
        <v>Kauno RATC, VšĮ</v>
      </c>
      <c r="U17" t="str">
        <f t="shared" si="3"/>
        <v>Kauno RSA</v>
      </c>
      <c r="V17" t="str">
        <f t="shared" si="4"/>
        <v>Kauno rajono</v>
      </c>
      <c r="W17" t="str">
        <f t="shared" si="5"/>
        <v>Kauno švara, UAB</v>
      </c>
      <c r="X17" t="str">
        <f t="shared" si="6"/>
        <v>Kauno švara, UAB</v>
      </c>
      <c r="Y17" s="47">
        <f t="shared" si="7"/>
        <v>41000</v>
      </c>
    </row>
    <row r="18" spans="4:25" ht="12.75">
      <c r="D18" s="87"/>
      <c r="E18" s="82"/>
      <c r="F18" s="38" t="s">
        <v>81</v>
      </c>
      <c r="G18" s="38" t="s">
        <v>25</v>
      </c>
      <c r="H18" s="38" t="s">
        <v>122</v>
      </c>
      <c r="I18" s="38" t="s">
        <v>122</v>
      </c>
      <c r="J18" s="41">
        <v>55000</v>
      </c>
      <c r="K18" s="42">
        <v>13</v>
      </c>
      <c r="L18" s="40">
        <f t="shared" si="8"/>
        <v>12</v>
      </c>
      <c r="M18" s="44" t="str">
        <f t="shared" si="9"/>
        <v>link</v>
      </c>
      <c r="N18" s="44" t="str">
        <f t="shared" si="9"/>
        <v>link</v>
      </c>
      <c r="O18" s="44" t="str">
        <f t="shared" si="9"/>
        <v>link</v>
      </c>
      <c r="P18" s="44" t="str">
        <f t="shared" si="9"/>
        <v>link</v>
      </c>
      <c r="Q18" s="44" t="str">
        <f t="shared" si="9"/>
        <v>link</v>
      </c>
      <c r="R18" s="44" t="str">
        <f t="shared" si="9"/>
        <v>link</v>
      </c>
      <c r="S18" t="str">
        <f t="shared" si="1"/>
        <v>KAS</v>
      </c>
      <c r="T18" t="str">
        <f t="shared" si="2"/>
        <v>Kauno RATC, VšĮ</v>
      </c>
      <c r="U18" t="str">
        <f t="shared" si="3"/>
        <v>Kėdainių RSA</v>
      </c>
      <c r="V18" t="str">
        <f t="shared" si="4"/>
        <v>Kėdainių rajono</v>
      </c>
      <c r="W18" t="str">
        <f t="shared" si="5"/>
        <v>Skongalis, UAB</v>
      </c>
      <c r="X18" t="str">
        <f t="shared" si="6"/>
        <v>Skongalis, UAB</v>
      </c>
      <c r="Y18" s="47">
        <f t="shared" si="7"/>
        <v>55000</v>
      </c>
    </row>
    <row r="19" spans="4:25" ht="12.75">
      <c r="D19" s="87"/>
      <c r="E19" s="83"/>
      <c r="F19" s="38" t="s">
        <v>82</v>
      </c>
      <c r="G19" s="38" t="s">
        <v>26</v>
      </c>
      <c r="H19" s="38" t="s">
        <v>123</v>
      </c>
      <c r="I19" s="38" t="s">
        <v>123</v>
      </c>
      <c r="J19" s="41">
        <v>39500</v>
      </c>
      <c r="K19" s="42">
        <v>14</v>
      </c>
      <c r="L19" s="40">
        <f t="shared" si="8"/>
        <v>13</v>
      </c>
      <c r="M19" s="44" t="str">
        <f t="shared" si="9"/>
        <v>link</v>
      </c>
      <c r="N19" s="44" t="str">
        <f t="shared" si="9"/>
        <v>link</v>
      </c>
      <c r="O19" s="44" t="str">
        <f t="shared" si="9"/>
        <v>link</v>
      </c>
      <c r="P19" s="44" t="str">
        <f t="shared" si="9"/>
        <v>link</v>
      </c>
      <c r="Q19" s="44" t="str">
        <f t="shared" si="9"/>
        <v>link</v>
      </c>
      <c r="R19" s="44" t="str">
        <f t="shared" si="9"/>
        <v>link</v>
      </c>
      <c r="S19" t="str">
        <f t="shared" si="1"/>
        <v>KAS</v>
      </c>
      <c r="T19" t="str">
        <f t="shared" si="2"/>
        <v>Kauno RATC, VšĮ</v>
      </c>
      <c r="U19" t="str">
        <f t="shared" si="3"/>
        <v>Raseinių RSA</v>
      </c>
      <c r="V19" t="str">
        <f t="shared" si="4"/>
        <v>Raseinių rajono</v>
      </c>
      <c r="W19" t="str">
        <f t="shared" si="5"/>
        <v>Raseinių komunalinės paslaugos, UAB</v>
      </c>
      <c r="X19" t="str">
        <f t="shared" si="6"/>
        <v>Raseinių komunalinės paslaugos, UAB</v>
      </c>
      <c r="Y19" s="47">
        <f t="shared" si="7"/>
        <v>39500</v>
      </c>
    </row>
    <row r="20" spans="4:25" ht="12.75">
      <c r="D20" s="87"/>
      <c r="E20" s="81" t="s">
        <v>2</v>
      </c>
      <c r="F20" s="81" t="s">
        <v>83</v>
      </c>
      <c r="G20" s="81" t="s">
        <v>27</v>
      </c>
      <c r="H20" s="38" t="s">
        <v>128</v>
      </c>
      <c r="I20" s="38" t="s">
        <v>124</v>
      </c>
      <c r="J20" s="41">
        <v>136890</v>
      </c>
      <c r="K20" s="42">
        <v>15</v>
      </c>
      <c r="L20" s="40">
        <f t="shared" si="8"/>
        <v>14</v>
      </c>
      <c r="M20" s="44" t="str">
        <f t="shared" si="9"/>
        <v>link</v>
      </c>
      <c r="N20" s="44" t="str">
        <f t="shared" si="9"/>
        <v>link</v>
      </c>
      <c r="O20" s="44" t="str">
        <f t="shared" si="9"/>
        <v>link</v>
      </c>
      <c r="P20" s="44" t="str">
        <f t="shared" si="9"/>
        <v>link</v>
      </c>
      <c r="Q20" s="44" t="str">
        <f t="shared" si="9"/>
        <v>link</v>
      </c>
      <c r="R20" s="44" t="str">
        <f t="shared" si="9"/>
        <v>link</v>
      </c>
      <c r="S20" t="str">
        <f t="shared" si="1"/>
        <v>KAS</v>
      </c>
      <c r="T20" t="str">
        <f t="shared" si="2"/>
        <v>Klaipėdos RATC, UAB</v>
      </c>
      <c r="U20" t="str">
        <f t="shared" si="3"/>
        <v>Klaipėdos RATC</v>
      </c>
      <c r="V20" t="str">
        <f t="shared" si="4"/>
        <v>Klaipėdos miesto</v>
      </c>
      <c r="W20" t="str">
        <f t="shared" si="5"/>
        <v>Ecoservice, UAB</v>
      </c>
      <c r="X20" t="str">
        <f t="shared" si="6"/>
        <v>Specialus autotransportas, UAB</v>
      </c>
      <c r="Y20" s="47">
        <f t="shared" si="7"/>
        <v>136890</v>
      </c>
    </row>
    <row r="21" spans="4:25" ht="12.75">
      <c r="D21" s="87"/>
      <c r="E21" s="82"/>
      <c r="F21" s="82"/>
      <c r="G21" s="83"/>
      <c r="H21" s="38" t="s">
        <v>116</v>
      </c>
      <c r="I21" s="38" t="s">
        <v>116</v>
      </c>
      <c r="J21" s="41">
        <v>22000</v>
      </c>
      <c r="K21" s="42">
        <v>16</v>
      </c>
      <c r="L21" s="40">
        <f t="shared" si="8"/>
        <v>14</v>
      </c>
      <c r="M21" s="44" t="str">
        <f t="shared" si="9"/>
        <v>link</v>
      </c>
      <c r="N21" s="44" t="str">
        <f t="shared" si="9"/>
        <v>link</v>
      </c>
      <c r="O21" s="44" t="str">
        <f t="shared" si="9"/>
        <v>link</v>
      </c>
      <c r="P21" s="44" t="str">
        <f t="shared" si="9"/>
        <v>link</v>
      </c>
      <c r="Q21" s="44" t="str">
        <f t="shared" si="9"/>
        <v>link</v>
      </c>
      <c r="R21" s="44" t="str">
        <f t="shared" si="9"/>
        <v>link</v>
      </c>
      <c r="S21" t="str">
        <f t="shared" si="1"/>
        <v>KAS</v>
      </c>
      <c r="T21" t="str">
        <f t="shared" si="2"/>
        <v>Klaipėdos RATC, UAB</v>
      </c>
      <c r="U21" t="str">
        <f t="shared" si="3"/>
        <v>Klaipėdos RATC</v>
      </c>
      <c r="V21" t="str">
        <f t="shared" si="4"/>
        <v>Klaipėdos miesto</v>
      </c>
      <c r="W21" t="str">
        <f t="shared" si="5"/>
        <v>Ekonovus, UAB</v>
      </c>
      <c r="X21" t="str">
        <f t="shared" si="6"/>
        <v>Ekonovus, UAB</v>
      </c>
      <c r="Y21" s="47">
        <f t="shared" si="7"/>
        <v>22000</v>
      </c>
    </row>
    <row r="22" spans="4:25" ht="12.75">
      <c r="D22" s="87"/>
      <c r="E22" s="82"/>
      <c r="F22" s="83"/>
      <c r="G22" s="38" t="s">
        <v>30</v>
      </c>
      <c r="H22" s="38" t="s">
        <v>128</v>
      </c>
      <c r="I22" s="38" t="s">
        <v>124</v>
      </c>
      <c r="J22" s="41">
        <v>3300</v>
      </c>
      <c r="K22" s="42">
        <v>17</v>
      </c>
      <c r="L22" s="40">
        <f t="shared" si="8"/>
        <v>15</v>
      </c>
      <c r="M22" s="44" t="str">
        <f t="shared" si="9"/>
        <v>link</v>
      </c>
      <c r="N22" s="44" t="str">
        <f t="shared" si="9"/>
        <v>link</v>
      </c>
      <c r="O22" s="44" t="str">
        <f t="shared" si="9"/>
        <v>link</v>
      </c>
      <c r="P22" s="44" t="str">
        <f t="shared" si="9"/>
        <v>link</v>
      </c>
      <c r="Q22" s="44" t="str">
        <f t="shared" si="9"/>
        <v>link</v>
      </c>
      <c r="R22" s="44" t="str">
        <f t="shared" si="9"/>
        <v>link</v>
      </c>
      <c r="S22" t="str">
        <f t="shared" si="1"/>
        <v>KAS</v>
      </c>
      <c r="T22" t="str">
        <f t="shared" si="2"/>
        <v>Klaipėdos RATC, UAB</v>
      </c>
      <c r="U22" t="str">
        <f t="shared" si="3"/>
        <v>Klaipėdos RATC</v>
      </c>
      <c r="V22" t="str">
        <f t="shared" si="4"/>
        <v>Neringos</v>
      </c>
      <c r="W22" t="str">
        <f t="shared" si="5"/>
        <v>Ecoservice, UAB</v>
      </c>
      <c r="X22" t="str">
        <f t="shared" si="6"/>
        <v>Specialus autotransportas, UAB</v>
      </c>
      <c r="Y22" s="47">
        <f t="shared" si="7"/>
        <v>3300</v>
      </c>
    </row>
    <row r="23" spans="4:25" ht="12.75">
      <c r="D23" s="87"/>
      <c r="E23" s="82"/>
      <c r="F23" s="38" t="s">
        <v>85</v>
      </c>
      <c r="G23" s="38" t="s">
        <v>29</v>
      </c>
      <c r="H23" s="38" t="s">
        <v>125</v>
      </c>
      <c r="I23" s="38" t="s">
        <v>125</v>
      </c>
      <c r="J23" s="41">
        <v>45103</v>
      </c>
      <c r="K23" s="42">
        <v>18</v>
      </c>
      <c r="L23" s="40">
        <f t="shared" si="8"/>
        <v>16</v>
      </c>
      <c r="M23" s="44" t="str">
        <f t="shared" si="9"/>
        <v>link</v>
      </c>
      <c r="N23" s="44" t="str">
        <f t="shared" si="9"/>
        <v>link</v>
      </c>
      <c r="O23" s="44" t="str">
        <f t="shared" si="9"/>
        <v>link</v>
      </c>
      <c r="P23" s="44" t="str">
        <f t="shared" si="9"/>
        <v>link</v>
      </c>
      <c r="Q23" s="44" t="str">
        <f t="shared" si="9"/>
        <v>link</v>
      </c>
      <c r="R23" s="44" t="str">
        <f t="shared" si="9"/>
        <v>link</v>
      </c>
      <c r="S23" t="str">
        <f t="shared" si="1"/>
        <v>KAS</v>
      </c>
      <c r="T23" t="str">
        <f t="shared" si="2"/>
        <v>Klaipėdos RATC, UAB</v>
      </c>
      <c r="U23" t="str">
        <f t="shared" si="3"/>
        <v>Kretingos RSA</v>
      </c>
      <c r="V23" t="str">
        <f t="shared" si="4"/>
        <v>Kretingos rajono</v>
      </c>
      <c r="W23" t="str">
        <f t="shared" si="5"/>
        <v>Kretingos komunalininkas, SĮ</v>
      </c>
      <c r="X23" t="str">
        <f t="shared" si="6"/>
        <v>Kretingos komunalininkas, SĮ</v>
      </c>
      <c r="Y23" s="47">
        <f t="shared" si="7"/>
        <v>45103</v>
      </c>
    </row>
    <row r="24" spans="4:25" ht="12.75">
      <c r="D24" s="87"/>
      <c r="E24" s="82"/>
      <c r="F24" s="38" t="s">
        <v>86</v>
      </c>
      <c r="G24" s="38" t="s">
        <v>31</v>
      </c>
      <c r="H24" s="38" t="s">
        <v>126</v>
      </c>
      <c r="I24" s="38" t="s">
        <v>126</v>
      </c>
      <c r="J24" s="41">
        <v>17001</v>
      </c>
      <c r="K24" s="42">
        <v>19</v>
      </c>
      <c r="L24" s="40">
        <f t="shared" si="8"/>
        <v>17</v>
      </c>
      <c r="M24" s="44" t="str">
        <f t="shared" si="9"/>
        <v>link</v>
      </c>
      <c r="N24" s="44" t="str">
        <f t="shared" si="9"/>
        <v>link</v>
      </c>
      <c r="O24" s="44" t="str">
        <f t="shared" si="9"/>
        <v>link</v>
      </c>
      <c r="P24" s="44" t="str">
        <f t="shared" si="9"/>
        <v>link</v>
      </c>
      <c r="Q24" s="44" t="str">
        <f t="shared" si="9"/>
        <v>link</v>
      </c>
      <c r="R24" s="44" t="str">
        <f t="shared" si="9"/>
        <v>link</v>
      </c>
      <c r="S24" t="str">
        <f t="shared" si="1"/>
        <v>KAS</v>
      </c>
      <c r="T24" t="str">
        <f t="shared" si="2"/>
        <v>Klaipėdos RATC, UAB</v>
      </c>
      <c r="U24" t="str">
        <f t="shared" si="3"/>
        <v>Palangos MSA</v>
      </c>
      <c r="V24" t="str">
        <f t="shared" si="4"/>
        <v>Palangos miesto</v>
      </c>
      <c r="W24" t="str">
        <f t="shared" si="5"/>
        <v>Palangos komunalinis ūkis, AUB</v>
      </c>
      <c r="X24" t="str">
        <f t="shared" si="6"/>
        <v>Palangos komunalinis ūkis, AUB</v>
      </c>
      <c r="Y24" s="47">
        <f t="shared" si="7"/>
        <v>17001</v>
      </c>
    </row>
    <row r="25" spans="4:25" ht="12.75">
      <c r="D25" s="87"/>
      <c r="E25" s="82"/>
      <c r="F25" s="38" t="s">
        <v>87</v>
      </c>
      <c r="G25" s="38" t="s">
        <v>32</v>
      </c>
      <c r="H25" s="38" t="s">
        <v>127</v>
      </c>
      <c r="I25" s="38" t="s">
        <v>127</v>
      </c>
      <c r="J25" s="41">
        <v>21963</v>
      </c>
      <c r="K25" s="42">
        <v>20</v>
      </c>
      <c r="L25" s="40">
        <f t="shared" si="8"/>
        <v>18</v>
      </c>
      <c r="M25" s="44" t="str">
        <f t="shared" si="9"/>
        <v>link</v>
      </c>
      <c r="N25" s="44" t="str">
        <f t="shared" si="9"/>
        <v>link</v>
      </c>
      <c r="O25" s="44" t="str">
        <f t="shared" si="9"/>
        <v>link</v>
      </c>
      <c r="P25" s="44" t="str">
        <f t="shared" si="9"/>
        <v>link</v>
      </c>
      <c r="Q25" s="44" t="str">
        <f t="shared" si="9"/>
        <v>link</v>
      </c>
      <c r="R25" s="44" t="str">
        <f t="shared" si="9"/>
        <v>link</v>
      </c>
      <c r="S25" t="str">
        <f t="shared" si="1"/>
        <v>KAS</v>
      </c>
      <c r="T25" t="str">
        <f t="shared" si="2"/>
        <v>Klaipėdos RATC, UAB</v>
      </c>
      <c r="U25" t="str">
        <f t="shared" si="3"/>
        <v>Skuodo RSA</v>
      </c>
      <c r="V25" t="str">
        <f t="shared" si="4"/>
        <v>Skuodo rajono </v>
      </c>
      <c r="W25" t="str">
        <f t="shared" si="5"/>
        <v>Telšių keliai, UAB</v>
      </c>
      <c r="X25" t="str">
        <f t="shared" si="6"/>
        <v>Telšių keliai, UAB</v>
      </c>
      <c r="Y25" s="47">
        <f t="shared" si="7"/>
        <v>21963</v>
      </c>
    </row>
    <row r="26" spans="4:25" ht="12.75">
      <c r="D26" s="87"/>
      <c r="E26" s="82"/>
      <c r="F26" s="38" t="s">
        <v>88</v>
      </c>
      <c r="G26" s="38" t="s">
        <v>33</v>
      </c>
      <c r="H26" s="38" t="s">
        <v>128</v>
      </c>
      <c r="I26" s="38" t="s">
        <v>128</v>
      </c>
      <c r="J26" s="41">
        <v>50000</v>
      </c>
      <c r="K26" s="42">
        <v>21</v>
      </c>
      <c r="L26" s="40">
        <f t="shared" si="8"/>
        <v>19</v>
      </c>
      <c r="M26" s="44" t="str">
        <f aca="true" t="shared" si="10" ref="M26:R35">HYPERLINK("file:///C:\Users\"&amp;$M$4&amp;"\„Google“ diskas\2. Pakuociu tvarkymas\3. Dokumentai\"&amp;$L26&amp;"\"&amp;M$5,"link")</f>
        <v>link</v>
      </c>
      <c r="N26" s="44" t="str">
        <f t="shared" si="10"/>
        <v>link</v>
      </c>
      <c r="O26" s="44" t="str">
        <f t="shared" si="10"/>
        <v>link</v>
      </c>
      <c r="P26" s="44" t="str">
        <f t="shared" si="10"/>
        <v>link</v>
      </c>
      <c r="Q26" s="44" t="str">
        <f t="shared" si="10"/>
        <v>link</v>
      </c>
      <c r="R26" s="44" t="str">
        <f t="shared" si="10"/>
        <v>link</v>
      </c>
      <c r="S26" t="str">
        <f t="shared" si="1"/>
        <v>KAS</v>
      </c>
      <c r="T26" t="str">
        <f t="shared" si="2"/>
        <v>Klaipėdos RATC, UAB</v>
      </c>
      <c r="U26" t="str">
        <f t="shared" si="3"/>
        <v>Šilutės RSA</v>
      </c>
      <c r="V26" t="str">
        <f t="shared" si="4"/>
        <v>Šilutės rajono </v>
      </c>
      <c r="W26" t="str">
        <f t="shared" si="5"/>
        <v>Ecoservice, UAB</v>
      </c>
      <c r="X26" t="str">
        <f t="shared" si="6"/>
        <v>Ecoservice, UAB</v>
      </c>
      <c r="Y26" s="47">
        <f t="shared" si="7"/>
        <v>50000</v>
      </c>
    </row>
    <row r="27" spans="4:25" ht="12.75">
      <c r="D27" s="87"/>
      <c r="E27" s="83"/>
      <c r="F27" s="38" t="s">
        <v>84</v>
      </c>
      <c r="G27" s="38" t="s">
        <v>28</v>
      </c>
      <c r="H27" s="38" t="s">
        <v>116</v>
      </c>
      <c r="I27" s="38" t="s">
        <v>116</v>
      </c>
      <c r="J27" s="41">
        <v>52125</v>
      </c>
      <c r="K27" s="42">
        <v>22</v>
      </c>
      <c r="L27" s="40">
        <f t="shared" si="8"/>
        <v>20</v>
      </c>
      <c r="M27" s="44" t="str">
        <f t="shared" si="10"/>
        <v>link</v>
      </c>
      <c r="N27" s="44" t="str">
        <f t="shared" si="10"/>
        <v>link</v>
      </c>
      <c r="O27" s="44" t="str">
        <f t="shared" si="10"/>
        <v>link</v>
      </c>
      <c r="P27" s="44" t="str">
        <f t="shared" si="10"/>
        <v>link</v>
      </c>
      <c r="Q27" s="44" t="str">
        <f t="shared" si="10"/>
        <v>link</v>
      </c>
      <c r="R27" s="44" t="str">
        <f t="shared" si="10"/>
        <v>link</v>
      </c>
      <c r="S27" t="str">
        <f t="shared" si="1"/>
        <v>KAS</v>
      </c>
      <c r="T27" t="str">
        <f t="shared" si="2"/>
        <v>Klaipėdos RATC, UAB</v>
      </c>
      <c r="U27" t="str">
        <f t="shared" si="3"/>
        <v>VšĮ ,,Gargždų švara"</v>
      </c>
      <c r="V27" t="str">
        <f t="shared" si="4"/>
        <v>Klaipėdos rajono</v>
      </c>
      <c r="W27" t="str">
        <f t="shared" si="5"/>
        <v>Ekonovus, UAB</v>
      </c>
      <c r="X27" t="str">
        <f t="shared" si="6"/>
        <v>Ekonovus, UAB</v>
      </c>
      <c r="Y27" s="47">
        <f t="shared" si="7"/>
        <v>52125</v>
      </c>
    </row>
    <row r="28" spans="4:25" ht="12.75">
      <c r="D28" s="87"/>
      <c r="E28" s="81" t="s">
        <v>3</v>
      </c>
      <c r="F28" s="81" t="s">
        <v>89</v>
      </c>
      <c r="G28" s="38" t="s">
        <v>34</v>
      </c>
      <c r="H28" s="38" t="s">
        <v>129</v>
      </c>
      <c r="I28" s="38" t="s">
        <v>129</v>
      </c>
      <c r="J28" s="41">
        <v>12056</v>
      </c>
      <c r="K28" s="42">
        <v>23</v>
      </c>
      <c r="L28" s="40">
        <f t="shared" si="8"/>
        <v>21</v>
      </c>
      <c r="M28" s="44" t="str">
        <f t="shared" si="10"/>
        <v>link</v>
      </c>
      <c r="N28" s="44" t="str">
        <f t="shared" si="10"/>
        <v>link</v>
      </c>
      <c r="O28" s="44" t="str">
        <f t="shared" si="10"/>
        <v>link</v>
      </c>
      <c r="P28" s="44" t="str">
        <f t="shared" si="10"/>
        <v>link</v>
      </c>
      <c r="Q28" s="44" t="str">
        <f t="shared" si="10"/>
        <v>link</v>
      </c>
      <c r="R28" s="44" t="str">
        <f t="shared" si="10"/>
        <v>link</v>
      </c>
      <c r="S28" t="str">
        <f t="shared" si="1"/>
        <v>KAS</v>
      </c>
      <c r="T28" t="str">
        <f t="shared" si="2"/>
        <v>Marijampolės AATC, UAB</v>
      </c>
      <c r="U28" t="str">
        <f t="shared" si="3"/>
        <v>Marijampolės AATC</v>
      </c>
      <c r="V28" t="str">
        <f t="shared" si="4"/>
        <v>Kalvarijos</v>
      </c>
      <c r="W28" t="str">
        <f t="shared" si="5"/>
        <v>Marijampolės švara, UAB</v>
      </c>
      <c r="X28" t="str">
        <f t="shared" si="6"/>
        <v>Marijampolės švara, UAB</v>
      </c>
      <c r="Y28" s="47">
        <f t="shared" si="7"/>
        <v>12056</v>
      </c>
    </row>
    <row r="29" spans="4:25" ht="12.75">
      <c r="D29" s="87"/>
      <c r="E29" s="82"/>
      <c r="F29" s="82"/>
      <c r="G29" s="38" t="s">
        <v>35</v>
      </c>
      <c r="H29" s="38" t="s">
        <v>128</v>
      </c>
      <c r="I29" s="38" t="s">
        <v>128</v>
      </c>
      <c r="J29" s="41">
        <v>13000</v>
      </c>
      <c r="K29" s="42">
        <v>24</v>
      </c>
      <c r="L29" s="40">
        <f t="shared" si="8"/>
        <v>22</v>
      </c>
      <c r="M29" s="44" t="str">
        <f t="shared" si="10"/>
        <v>link</v>
      </c>
      <c r="N29" s="44" t="str">
        <f t="shared" si="10"/>
        <v>link</v>
      </c>
      <c r="O29" s="44" t="str">
        <f t="shared" si="10"/>
        <v>link</v>
      </c>
      <c r="P29" s="44" t="str">
        <f t="shared" si="10"/>
        <v>link</v>
      </c>
      <c r="Q29" s="44" t="str">
        <f t="shared" si="10"/>
        <v>link</v>
      </c>
      <c r="R29" s="44" t="str">
        <f t="shared" si="10"/>
        <v>link</v>
      </c>
      <c r="S29" t="str">
        <f t="shared" si="1"/>
        <v>KAS</v>
      </c>
      <c r="T29" t="str">
        <f t="shared" si="2"/>
        <v>Marijampolės AATC, UAB</v>
      </c>
      <c r="U29" t="str">
        <f t="shared" si="3"/>
        <v>Marijampolės AATC</v>
      </c>
      <c r="V29" t="str">
        <f t="shared" si="4"/>
        <v>Kazlų Rūdos</v>
      </c>
      <c r="W29" t="str">
        <f t="shared" si="5"/>
        <v>Ecoservice, UAB</v>
      </c>
      <c r="X29" t="str">
        <f t="shared" si="6"/>
        <v>Ecoservice, UAB</v>
      </c>
      <c r="Y29" s="47">
        <f t="shared" si="7"/>
        <v>13000</v>
      </c>
    </row>
    <row r="30" spans="4:25" ht="12.75">
      <c r="D30" s="87"/>
      <c r="E30" s="82"/>
      <c r="F30" s="82"/>
      <c r="G30" s="38" t="s">
        <v>36</v>
      </c>
      <c r="H30" s="38" t="s">
        <v>129</v>
      </c>
      <c r="I30" s="38" t="s">
        <v>129</v>
      </c>
      <c r="J30" s="41">
        <v>60537</v>
      </c>
      <c r="K30" s="42">
        <v>25</v>
      </c>
      <c r="L30" s="40">
        <f t="shared" si="8"/>
        <v>23</v>
      </c>
      <c r="M30" s="44" t="str">
        <f t="shared" si="10"/>
        <v>link</v>
      </c>
      <c r="N30" s="44" t="str">
        <f t="shared" si="10"/>
        <v>link</v>
      </c>
      <c r="O30" s="44" t="str">
        <f t="shared" si="10"/>
        <v>link</v>
      </c>
      <c r="P30" s="44" t="str">
        <f t="shared" si="10"/>
        <v>link</v>
      </c>
      <c r="Q30" s="44" t="str">
        <f t="shared" si="10"/>
        <v>link</v>
      </c>
      <c r="R30" s="44" t="str">
        <f t="shared" si="10"/>
        <v>link</v>
      </c>
      <c r="S30" t="str">
        <f t="shared" si="1"/>
        <v>KAS</v>
      </c>
      <c r="T30" t="str">
        <f t="shared" si="2"/>
        <v>Marijampolės AATC, UAB</v>
      </c>
      <c r="U30" t="str">
        <f t="shared" si="3"/>
        <v>Marijampolės AATC</v>
      </c>
      <c r="V30" t="str">
        <f t="shared" si="4"/>
        <v>Marijampolės</v>
      </c>
      <c r="W30" t="str">
        <f t="shared" si="5"/>
        <v>Marijampolės švara, UAB</v>
      </c>
      <c r="X30" t="str">
        <f t="shared" si="6"/>
        <v>Marijampolės švara, UAB</v>
      </c>
      <c r="Y30" s="47">
        <f t="shared" si="7"/>
        <v>60537</v>
      </c>
    </row>
    <row r="31" spans="4:25" ht="12.75">
      <c r="D31" s="87"/>
      <c r="E31" s="82"/>
      <c r="F31" s="82"/>
      <c r="G31" s="38" t="s">
        <v>37</v>
      </c>
      <c r="H31" s="38" t="s">
        <v>116</v>
      </c>
      <c r="I31" s="38" t="s">
        <v>116</v>
      </c>
      <c r="J31" s="41">
        <v>34446</v>
      </c>
      <c r="K31" s="42">
        <v>26</v>
      </c>
      <c r="L31" s="40">
        <f t="shared" si="8"/>
        <v>24</v>
      </c>
      <c r="M31" s="44" t="str">
        <f t="shared" si="10"/>
        <v>link</v>
      </c>
      <c r="N31" s="44" t="str">
        <f t="shared" si="10"/>
        <v>link</v>
      </c>
      <c r="O31" s="44" t="str">
        <f t="shared" si="10"/>
        <v>link</v>
      </c>
      <c r="P31" s="44" t="str">
        <f t="shared" si="10"/>
        <v>link</v>
      </c>
      <c r="Q31" s="44" t="str">
        <f t="shared" si="10"/>
        <v>link</v>
      </c>
      <c r="R31" s="44" t="str">
        <f t="shared" si="10"/>
        <v>link</v>
      </c>
      <c r="S31" t="str">
        <f t="shared" si="1"/>
        <v>KAS</v>
      </c>
      <c r="T31" t="str">
        <f t="shared" si="2"/>
        <v>Marijampolės AATC, UAB</v>
      </c>
      <c r="U31" t="str">
        <f t="shared" si="3"/>
        <v>Marijampolės AATC</v>
      </c>
      <c r="V31" t="str">
        <f t="shared" si="4"/>
        <v>Šakių rajono</v>
      </c>
      <c r="W31" t="str">
        <f t="shared" si="5"/>
        <v>Ekonovus, UAB</v>
      </c>
      <c r="X31" t="str">
        <f t="shared" si="6"/>
        <v>Ekonovus, UAB</v>
      </c>
      <c r="Y31" s="47">
        <f t="shared" si="7"/>
        <v>34446</v>
      </c>
    </row>
    <row r="32" spans="4:25" ht="12.75">
      <c r="D32" s="87"/>
      <c r="E32" s="83"/>
      <c r="F32" s="83"/>
      <c r="G32" s="38" t="s">
        <v>38</v>
      </c>
      <c r="H32" s="38" t="s">
        <v>128</v>
      </c>
      <c r="I32" s="38" t="s">
        <v>128</v>
      </c>
      <c r="J32" s="41">
        <v>42000</v>
      </c>
      <c r="K32" s="42">
        <v>27</v>
      </c>
      <c r="L32" s="40">
        <f t="shared" si="8"/>
        <v>25</v>
      </c>
      <c r="M32" s="44" t="str">
        <f t="shared" si="10"/>
        <v>link</v>
      </c>
      <c r="N32" s="44" t="str">
        <f t="shared" si="10"/>
        <v>link</v>
      </c>
      <c r="O32" s="44" t="str">
        <f t="shared" si="10"/>
        <v>link</v>
      </c>
      <c r="P32" s="44" t="str">
        <f t="shared" si="10"/>
        <v>link</v>
      </c>
      <c r="Q32" s="44" t="str">
        <f t="shared" si="10"/>
        <v>link</v>
      </c>
      <c r="R32" s="44" t="str">
        <f t="shared" si="10"/>
        <v>link</v>
      </c>
      <c r="S32" t="str">
        <f t="shared" si="1"/>
        <v>KAS</v>
      </c>
      <c r="T32" t="str">
        <f t="shared" si="2"/>
        <v>Marijampolės AATC, UAB</v>
      </c>
      <c r="U32" t="str">
        <f t="shared" si="3"/>
        <v>Marijampolės AATC</v>
      </c>
      <c r="V32" t="str">
        <f t="shared" si="4"/>
        <v>Vilkaviškio rajono</v>
      </c>
      <c r="W32" t="str">
        <f t="shared" si="5"/>
        <v>Ecoservice, UAB</v>
      </c>
      <c r="X32" t="str">
        <f t="shared" si="6"/>
        <v>Ecoservice, UAB</v>
      </c>
      <c r="Y32" s="47">
        <f t="shared" si="7"/>
        <v>42000</v>
      </c>
    </row>
    <row r="33" spans="4:25" ht="12.75">
      <c r="D33" s="87"/>
      <c r="E33" s="81" t="s">
        <v>4</v>
      </c>
      <c r="F33" s="38" t="s">
        <v>90</v>
      </c>
      <c r="G33" s="38" t="s">
        <v>39</v>
      </c>
      <c r="H33" s="38" t="s">
        <v>130</v>
      </c>
      <c r="I33" s="38" t="s">
        <v>130</v>
      </c>
      <c r="J33" s="41">
        <v>30404</v>
      </c>
      <c r="K33" s="42">
        <v>28</v>
      </c>
      <c r="L33" s="40">
        <f t="shared" si="8"/>
        <v>26</v>
      </c>
      <c r="M33" s="44" t="str">
        <f t="shared" si="10"/>
        <v>link</v>
      </c>
      <c r="N33" s="44" t="str">
        <f t="shared" si="10"/>
        <v>link</v>
      </c>
      <c r="O33" s="44" t="str">
        <f t="shared" si="10"/>
        <v>link</v>
      </c>
      <c r="P33" s="44" t="str">
        <f t="shared" si="10"/>
        <v>link</v>
      </c>
      <c r="Q33" s="44" t="str">
        <f t="shared" si="10"/>
        <v>link</v>
      </c>
      <c r="R33" s="44" t="str">
        <f t="shared" si="10"/>
        <v>link</v>
      </c>
      <c r="S33" t="str">
        <f t="shared" si="1"/>
        <v>KAS</v>
      </c>
      <c r="T33" t="str">
        <f t="shared" si="2"/>
        <v>Panevėžio RATC, UAB</v>
      </c>
      <c r="U33" t="str">
        <f t="shared" si="3"/>
        <v>Biržų RSA</v>
      </c>
      <c r="V33" t="str">
        <f t="shared" si="4"/>
        <v>Biržų rajono</v>
      </c>
      <c r="W33" t="str">
        <f t="shared" si="5"/>
        <v>Biržų komunalinis ūkis, UAB</v>
      </c>
      <c r="X33" t="str">
        <f t="shared" si="6"/>
        <v>Biržų komunalinis ūkis, UAB</v>
      </c>
      <c r="Y33" s="47">
        <f t="shared" si="7"/>
        <v>30404</v>
      </c>
    </row>
    <row r="34" spans="4:25" ht="12.75">
      <c r="D34" s="87"/>
      <c r="E34" s="82"/>
      <c r="F34" s="38" t="s">
        <v>91</v>
      </c>
      <c r="G34" s="38" t="s">
        <v>40</v>
      </c>
      <c r="H34" s="38" t="s">
        <v>131</v>
      </c>
      <c r="I34" s="38" t="s">
        <v>131</v>
      </c>
      <c r="J34" s="41">
        <v>22369</v>
      </c>
      <c r="K34" s="42">
        <v>29</v>
      </c>
      <c r="L34" s="40">
        <f t="shared" si="8"/>
        <v>27</v>
      </c>
      <c r="M34" s="44" t="str">
        <f t="shared" si="10"/>
        <v>link</v>
      </c>
      <c r="N34" s="44" t="str">
        <f t="shared" si="10"/>
        <v>link</v>
      </c>
      <c r="O34" s="44" t="str">
        <f t="shared" si="10"/>
        <v>link</v>
      </c>
      <c r="P34" s="44" t="str">
        <f t="shared" si="10"/>
        <v>link</v>
      </c>
      <c r="Q34" s="44" t="str">
        <f t="shared" si="10"/>
        <v>link</v>
      </c>
      <c r="R34" s="44" t="str">
        <f t="shared" si="10"/>
        <v>link</v>
      </c>
      <c r="S34" t="str">
        <f t="shared" si="1"/>
        <v>KAS</v>
      </c>
      <c r="T34" t="str">
        <f t="shared" si="2"/>
        <v>Panevėžio RATC, UAB</v>
      </c>
      <c r="U34" t="str">
        <f t="shared" si="3"/>
        <v>Kupiškio RSA</v>
      </c>
      <c r="V34" t="str">
        <f t="shared" si="4"/>
        <v>Kupiškio rajono</v>
      </c>
      <c r="W34" t="str">
        <f t="shared" si="5"/>
        <v>Panevėžio specialusis autotransportas, AB</v>
      </c>
      <c r="X34" t="str">
        <f t="shared" si="6"/>
        <v>Panevėžio specialusis autotransportas, AB</v>
      </c>
      <c r="Y34" s="47">
        <f t="shared" si="7"/>
        <v>22369</v>
      </c>
    </row>
    <row r="35" spans="4:25" ht="12.75">
      <c r="D35" s="87"/>
      <c r="E35" s="82"/>
      <c r="F35" s="38" t="s">
        <v>92</v>
      </c>
      <c r="G35" s="38" t="s">
        <v>41</v>
      </c>
      <c r="H35" s="38" t="s">
        <v>131</v>
      </c>
      <c r="I35" s="38" t="s">
        <v>131</v>
      </c>
      <c r="J35" s="41">
        <v>97589</v>
      </c>
      <c r="K35" s="42">
        <v>30</v>
      </c>
      <c r="L35" s="40">
        <f t="shared" si="8"/>
        <v>28</v>
      </c>
      <c r="M35" s="44" t="str">
        <f t="shared" si="10"/>
        <v>link</v>
      </c>
      <c r="N35" s="44" t="str">
        <f t="shared" si="10"/>
        <v>link</v>
      </c>
      <c r="O35" s="44" t="str">
        <f t="shared" si="10"/>
        <v>link</v>
      </c>
      <c r="P35" s="44" t="str">
        <f t="shared" si="10"/>
        <v>link</v>
      </c>
      <c r="Q35" s="44" t="str">
        <f t="shared" si="10"/>
        <v>link</v>
      </c>
      <c r="R35" s="44" t="str">
        <f t="shared" si="10"/>
        <v>link</v>
      </c>
      <c r="S35" t="str">
        <f t="shared" si="1"/>
        <v>KAS</v>
      </c>
      <c r="T35" t="str">
        <f t="shared" si="2"/>
        <v>Panevėžio RATC, UAB</v>
      </c>
      <c r="U35" t="str">
        <f t="shared" si="3"/>
        <v>Panevėžio MSA</v>
      </c>
      <c r="V35" t="str">
        <f t="shared" si="4"/>
        <v>Panevėžio miesto</v>
      </c>
      <c r="W35" t="str">
        <f t="shared" si="5"/>
        <v>Panevėžio specialusis autotransportas, AB</v>
      </c>
      <c r="X35" t="str">
        <f t="shared" si="6"/>
        <v>Panevėžio specialusis autotransportas, AB</v>
      </c>
      <c r="Y35" s="47">
        <f t="shared" si="7"/>
        <v>97589</v>
      </c>
    </row>
    <row r="36" spans="4:25" ht="12.75">
      <c r="D36" s="87"/>
      <c r="E36" s="82"/>
      <c r="F36" s="38" t="s">
        <v>93</v>
      </c>
      <c r="G36" s="38" t="s">
        <v>42</v>
      </c>
      <c r="H36" s="38" t="s">
        <v>131</v>
      </c>
      <c r="I36" s="38" t="s">
        <v>131</v>
      </c>
      <c r="J36" s="41">
        <v>39011</v>
      </c>
      <c r="K36" s="42">
        <v>31</v>
      </c>
      <c r="L36" s="40">
        <f t="shared" si="8"/>
        <v>29</v>
      </c>
      <c r="M36" s="44" t="str">
        <f aca="true" t="shared" si="11" ref="M36:R45">HYPERLINK("file:///C:\Users\"&amp;$M$4&amp;"\„Google“ diskas\2. Pakuociu tvarkymas\3. Dokumentai\"&amp;$L36&amp;"\"&amp;M$5,"link")</f>
        <v>link</v>
      </c>
      <c r="N36" s="44" t="str">
        <f t="shared" si="11"/>
        <v>link</v>
      </c>
      <c r="O36" s="44" t="str">
        <f t="shared" si="11"/>
        <v>link</v>
      </c>
      <c r="P36" s="44" t="str">
        <f t="shared" si="11"/>
        <v>link</v>
      </c>
      <c r="Q36" s="44" t="str">
        <f t="shared" si="11"/>
        <v>link</v>
      </c>
      <c r="R36" s="44" t="str">
        <f t="shared" si="11"/>
        <v>link</v>
      </c>
      <c r="S36" t="str">
        <f t="shared" si="1"/>
        <v>KAS</v>
      </c>
      <c r="T36" t="str">
        <f t="shared" si="2"/>
        <v>Panevėžio RATC, UAB</v>
      </c>
      <c r="U36" t="str">
        <f t="shared" si="3"/>
        <v>Panevėžio RSA</v>
      </c>
      <c r="V36" t="str">
        <f t="shared" si="4"/>
        <v>Panevėžio rajono</v>
      </c>
      <c r="W36" t="str">
        <f t="shared" si="5"/>
        <v>Panevėžio specialusis autotransportas, AB</v>
      </c>
      <c r="X36" t="str">
        <f t="shared" si="6"/>
        <v>Panevėžio specialusis autotransportas, AB</v>
      </c>
      <c r="Y36" s="47">
        <f t="shared" si="7"/>
        <v>39011</v>
      </c>
    </row>
    <row r="37" spans="4:25" ht="12.75">
      <c r="D37" s="87"/>
      <c r="E37" s="82"/>
      <c r="F37" s="38" t="s">
        <v>94</v>
      </c>
      <c r="G37" s="38" t="s">
        <v>43</v>
      </c>
      <c r="H37" s="38" t="s">
        <v>132</v>
      </c>
      <c r="I37" s="38" t="s">
        <v>132</v>
      </c>
      <c r="J37" s="41">
        <v>30397</v>
      </c>
      <c r="K37" s="42">
        <v>32</v>
      </c>
      <c r="L37" s="40">
        <f t="shared" si="8"/>
        <v>30</v>
      </c>
      <c r="M37" s="44" t="str">
        <f t="shared" si="11"/>
        <v>link</v>
      </c>
      <c r="N37" s="44" t="str">
        <f t="shared" si="11"/>
        <v>link</v>
      </c>
      <c r="O37" s="44" t="str">
        <f t="shared" si="11"/>
        <v>link</v>
      </c>
      <c r="P37" s="44" t="str">
        <f t="shared" si="11"/>
        <v>link</v>
      </c>
      <c r="Q37" s="44" t="str">
        <f t="shared" si="11"/>
        <v>link</v>
      </c>
      <c r="R37" s="44" t="str">
        <f t="shared" si="11"/>
        <v>link</v>
      </c>
      <c r="S37" t="str">
        <f t="shared" si="1"/>
        <v>KAS</v>
      </c>
      <c r="T37" t="str">
        <f t="shared" si="2"/>
        <v>Panevėžio RATC, UAB</v>
      </c>
      <c r="U37" t="str">
        <f t="shared" si="3"/>
        <v>Pasvalio RSA</v>
      </c>
      <c r="V37" t="str">
        <f t="shared" si="4"/>
        <v>Pasvalio rajono</v>
      </c>
      <c r="W37" t="str">
        <f t="shared" si="5"/>
        <v>Pasvalio gerovė, UAB</v>
      </c>
      <c r="X37" t="str">
        <f t="shared" si="6"/>
        <v>Pasvalio gerovė, UAB</v>
      </c>
      <c r="Y37" s="47">
        <f t="shared" si="7"/>
        <v>30397</v>
      </c>
    </row>
    <row r="38" spans="4:25" ht="12.75">
      <c r="D38" s="87"/>
      <c r="E38" s="83"/>
      <c r="F38" s="38" t="s">
        <v>95</v>
      </c>
      <c r="G38" s="38" t="s">
        <v>44</v>
      </c>
      <c r="H38" s="38" t="s">
        <v>133</v>
      </c>
      <c r="I38" s="38" t="s">
        <v>133</v>
      </c>
      <c r="J38" s="41">
        <v>34235</v>
      </c>
      <c r="K38" s="42">
        <v>33</v>
      </c>
      <c r="L38" s="40">
        <f t="shared" si="8"/>
        <v>31</v>
      </c>
      <c r="M38" s="44" t="str">
        <f t="shared" si="11"/>
        <v>link</v>
      </c>
      <c r="N38" s="44" t="str">
        <f t="shared" si="11"/>
        <v>link</v>
      </c>
      <c r="O38" s="44" t="str">
        <f t="shared" si="11"/>
        <v>link</v>
      </c>
      <c r="P38" s="44" t="str">
        <f t="shared" si="11"/>
        <v>link</v>
      </c>
      <c r="Q38" s="44" t="str">
        <f t="shared" si="11"/>
        <v>link</v>
      </c>
      <c r="R38" s="44" t="str">
        <f t="shared" si="11"/>
        <v>link</v>
      </c>
      <c r="S38" t="str">
        <f aca="true" t="shared" si="12" ref="S38:S74">IF(D38&lt;&gt;"",D38,S37)</f>
        <v>KAS</v>
      </c>
      <c r="T38" t="str">
        <f aca="true" t="shared" si="13" ref="T38:T74">IF(E38&lt;&gt;"",E38,T37)</f>
        <v>Panevėžio RATC, UAB</v>
      </c>
      <c r="U38" t="str">
        <f aca="true" t="shared" si="14" ref="U38:U74">IF(F38&lt;&gt;"",F38,U37)</f>
        <v>Rokiškio RSA</v>
      </c>
      <c r="V38" t="str">
        <f aca="true" t="shared" si="15" ref="V38:V74">IF(G38&lt;&gt;"",G38,V37)</f>
        <v>Rokiškio rajono</v>
      </c>
      <c r="W38" t="str">
        <f aca="true" t="shared" si="16" ref="W38:W74">IF(H38&lt;&gt;"",H38,W37)</f>
        <v>Rokiškio komunalininkas, AB</v>
      </c>
      <c r="X38" t="str">
        <f aca="true" t="shared" si="17" ref="X38:X74">IF(I38&lt;&gt;"",I38,X37)</f>
        <v>Rokiškio komunalininkas, AB</v>
      </c>
      <c r="Y38" s="47">
        <f aca="true" t="shared" si="18" ref="Y38:Y74">J38</f>
        <v>34235</v>
      </c>
    </row>
    <row r="39" spans="4:25" ht="12.75">
      <c r="D39" s="87"/>
      <c r="E39" s="81" t="s">
        <v>5</v>
      </c>
      <c r="F39" s="81" t="s">
        <v>96</v>
      </c>
      <c r="G39" s="38" t="s">
        <v>45</v>
      </c>
      <c r="H39" s="38" t="s">
        <v>134</v>
      </c>
      <c r="I39" s="38" t="s">
        <v>134</v>
      </c>
      <c r="J39" s="41">
        <v>25000</v>
      </c>
      <c r="K39" s="42">
        <v>34</v>
      </c>
      <c r="L39" s="40">
        <f aca="true" t="shared" si="19" ref="L39:L74">IF(G39&lt;&gt;"",L38+1,L38)</f>
        <v>32</v>
      </c>
      <c r="M39" s="44" t="str">
        <f t="shared" si="11"/>
        <v>link</v>
      </c>
      <c r="N39" s="44" t="str">
        <f t="shared" si="11"/>
        <v>link</v>
      </c>
      <c r="O39" s="44" t="str">
        <f t="shared" si="11"/>
        <v>link</v>
      </c>
      <c r="P39" s="44" t="str">
        <f t="shared" si="11"/>
        <v>link</v>
      </c>
      <c r="Q39" s="44" t="str">
        <f t="shared" si="11"/>
        <v>link</v>
      </c>
      <c r="R39" s="44" t="str">
        <f t="shared" si="11"/>
        <v>link</v>
      </c>
      <c r="S39" t="str">
        <f t="shared" si="12"/>
        <v>KAS</v>
      </c>
      <c r="T39" t="str">
        <f t="shared" si="13"/>
        <v>Šiaulių RATC, VšĮ</v>
      </c>
      <c r="U39" t="str">
        <f t="shared" si="14"/>
        <v>Šiaulių RATC</v>
      </c>
      <c r="V39" t="str">
        <f t="shared" si="15"/>
        <v>Akmenės rajono</v>
      </c>
      <c r="W39" t="str">
        <f t="shared" si="16"/>
        <v>Naujosios Akmenės komunalininkas, UAB</v>
      </c>
      <c r="X39" t="str">
        <f t="shared" si="17"/>
        <v>Naujosios Akmenės komunalininkas, UAB</v>
      </c>
      <c r="Y39" s="47">
        <f t="shared" si="18"/>
        <v>25000</v>
      </c>
    </row>
    <row r="40" spans="4:25" ht="12.75">
      <c r="D40" s="87"/>
      <c r="E40" s="82"/>
      <c r="F40" s="82"/>
      <c r="G40" s="38" t="s">
        <v>46</v>
      </c>
      <c r="H40" s="38" t="s">
        <v>135</v>
      </c>
      <c r="I40" s="38" t="s">
        <v>135</v>
      </c>
      <c r="J40" s="41">
        <v>27721</v>
      </c>
      <c r="K40" s="42">
        <v>35</v>
      </c>
      <c r="L40" s="40">
        <f t="shared" si="19"/>
        <v>33</v>
      </c>
      <c r="M40" s="44" t="str">
        <f t="shared" si="11"/>
        <v>link</v>
      </c>
      <c r="N40" s="44" t="str">
        <f t="shared" si="11"/>
        <v>link</v>
      </c>
      <c r="O40" s="44" t="str">
        <f t="shared" si="11"/>
        <v>link</v>
      </c>
      <c r="P40" s="44" t="str">
        <f t="shared" si="11"/>
        <v>link</v>
      </c>
      <c r="Q40" s="44" t="str">
        <f t="shared" si="11"/>
        <v>link</v>
      </c>
      <c r="R40" s="44" t="str">
        <f t="shared" si="11"/>
        <v>link</v>
      </c>
      <c r="S40" t="str">
        <f t="shared" si="12"/>
        <v>KAS</v>
      </c>
      <c r="T40" t="str">
        <f t="shared" si="13"/>
        <v>Šiaulių RATC, VšĮ</v>
      </c>
      <c r="U40" t="str">
        <f t="shared" si="14"/>
        <v>Šiaulių RATC</v>
      </c>
      <c r="V40" t="str">
        <f t="shared" si="15"/>
        <v>Joniškio rajono</v>
      </c>
      <c r="W40" t="str">
        <f t="shared" si="16"/>
        <v>Joniškio komunalinis ūkis, UAB</v>
      </c>
      <c r="X40" t="str">
        <f t="shared" si="17"/>
        <v>Joniškio komunalinis ūkis, UAB</v>
      </c>
      <c r="Y40" s="47">
        <f t="shared" si="18"/>
        <v>27721</v>
      </c>
    </row>
    <row r="41" spans="4:25" ht="12.75">
      <c r="D41" s="87"/>
      <c r="E41" s="82"/>
      <c r="F41" s="82"/>
      <c r="G41" s="38" t="s">
        <v>47</v>
      </c>
      <c r="H41" s="38" t="s">
        <v>136</v>
      </c>
      <c r="I41" s="38" t="s">
        <v>136</v>
      </c>
      <c r="J41" s="41">
        <v>34414</v>
      </c>
      <c r="K41" s="42">
        <v>36</v>
      </c>
      <c r="L41" s="40">
        <f t="shared" si="19"/>
        <v>34</v>
      </c>
      <c r="M41" s="44" t="str">
        <f t="shared" si="11"/>
        <v>link</v>
      </c>
      <c r="N41" s="44" t="str">
        <f t="shared" si="11"/>
        <v>link</v>
      </c>
      <c r="O41" s="44" t="str">
        <f t="shared" si="11"/>
        <v>link</v>
      </c>
      <c r="P41" s="44" t="str">
        <f t="shared" si="11"/>
        <v>link</v>
      </c>
      <c r="Q41" s="44" t="str">
        <f t="shared" si="11"/>
        <v>link</v>
      </c>
      <c r="R41" s="44" t="str">
        <f t="shared" si="11"/>
        <v>link</v>
      </c>
      <c r="S41" t="str">
        <f t="shared" si="12"/>
        <v>KAS</v>
      </c>
      <c r="T41" t="str">
        <f t="shared" si="13"/>
        <v>Šiaulių RATC, VšĮ</v>
      </c>
      <c r="U41" t="str">
        <f t="shared" si="14"/>
        <v>Šiaulių RATC</v>
      </c>
      <c r="V41" t="str">
        <f t="shared" si="15"/>
        <v>Kelmės rajono</v>
      </c>
      <c r="W41" t="str">
        <f t="shared" si="16"/>
        <v>Kelmės vietinis ūkis, UAB</v>
      </c>
      <c r="X41" t="str">
        <f t="shared" si="17"/>
        <v>Kelmės vietinis ūkis, UAB</v>
      </c>
      <c r="Y41" s="47">
        <f t="shared" si="18"/>
        <v>34414</v>
      </c>
    </row>
    <row r="42" spans="4:25" ht="12.75">
      <c r="D42" s="87"/>
      <c r="E42" s="82"/>
      <c r="F42" s="82"/>
      <c r="G42" s="38" t="s">
        <v>48</v>
      </c>
      <c r="H42" s="38" t="s">
        <v>137</v>
      </c>
      <c r="I42" s="38" t="s">
        <v>137</v>
      </c>
      <c r="J42" s="41">
        <v>24740</v>
      </c>
      <c r="K42" s="42">
        <v>37</v>
      </c>
      <c r="L42" s="40">
        <f t="shared" si="19"/>
        <v>35</v>
      </c>
      <c r="M42" s="44" t="str">
        <f t="shared" si="11"/>
        <v>link</v>
      </c>
      <c r="N42" s="44" t="str">
        <f t="shared" si="11"/>
        <v>link</v>
      </c>
      <c r="O42" s="44" t="str">
        <f t="shared" si="11"/>
        <v>link</v>
      </c>
      <c r="P42" s="44" t="str">
        <f t="shared" si="11"/>
        <v>link</v>
      </c>
      <c r="Q42" s="44" t="str">
        <f t="shared" si="11"/>
        <v>link</v>
      </c>
      <c r="R42" s="44" t="str">
        <f t="shared" si="11"/>
        <v>link</v>
      </c>
      <c r="S42" t="str">
        <f t="shared" si="12"/>
        <v>KAS</v>
      </c>
      <c r="T42" t="str">
        <f t="shared" si="13"/>
        <v>Šiaulių RATC, VšĮ</v>
      </c>
      <c r="U42" t="str">
        <f t="shared" si="14"/>
        <v>Šiaulių RATC</v>
      </c>
      <c r="V42" t="str">
        <f t="shared" si="15"/>
        <v>Pakruojo rajono</v>
      </c>
      <c r="W42" t="str">
        <f t="shared" si="16"/>
        <v>Pakruojo komunalininkas, UAB</v>
      </c>
      <c r="X42" t="str">
        <f t="shared" si="17"/>
        <v>Pakruojo komunalininkas, UAB</v>
      </c>
      <c r="Y42" s="47">
        <f t="shared" si="18"/>
        <v>24740</v>
      </c>
    </row>
    <row r="43" spans="4:25" ht="12.75">
      <c r="D43" s="87"/>
      <c r="E43" s="82"/>
      <c r="F43" s="82"/>
      <c r="G43" s="38" t="s">
        <v>49</v>
      </c>
      <c r="H43" s="38" t="s">
        <v>138</v>
      </c>
      <c r="I43" s="38" t="s">
        <v>138</v>
      </c>
      <c r="J43" s="41">
        <v>44628</v>
      </c>
      <c r="K43" s="42">
        <v>38</v>
      </c>
      <c r="L43" s="40">
        <f t="shared" si="19"/>
        <v>36</v>
      </c>
      <c r="M43" s="44" t="str">
        <f t="shared" si="11"/>
        <v>link</v>
      </c>
      <c r="N43" s="44" t="str">
        <f t="shared" si="11"/>
        <v>link</v>
      </c>
      <c r="O43" s="44" t="str">
        <f t="shared" si="11"/>
        <v>link</v>
      </c>
      <c r="P43" s="44" t="str">
        <f t="shared" si="11"/>
        <v>link</v>
      </c>
      <c r="Q43" s="44" t="str">
        <f t="shared" si="11"/>
        <v>link</v>
      </c>
      <c r="R43" s="44" t="str">
        <f t="shared" si="11"/>
        <v>link</v>
      </c>
      <c r="S43" t="str">
        <f t="shared" si="12"/>
        <v>KAS</v>
      </c>
      <c r="T43" t="str">
        <f t="shared" si="13"/>
        <v>Šiaulių RATC, VšĮ</v>
      </c>
      <c r="U43" t="str">
        <f t="shared" si="14"/>
        <v>Šiaulių RATC</v>
      </c>
      <c r="V43" t="str">
        <f t="shared" si="15"/>
        <v>Radviliškio rajono</v>
      </c>
      <c r="W43" t="str">
        <f t="shared" si="16"/>
        <v>Specializuotas transportas, AB</v>
      </c>
      <c r="X43" t="str">
        <f t="shared" si="17"/>
        <v>Specializuotas transportas, AB</v>
      </c>
      <c r="Y43" s="47">
        <f t="shared" si="18"/>
        <v>44628</v>
      </c>
    </row>
    <row r="44" spans="4:25" ht="12.75">
      <c r="D44" s="87"/>
      <c r="E44" s="82"/>
      <c r="F44" s="82"/>
      <c r="G44" s="81" t="s">
        <v>50</v>
      </c>
      <c r="H44" s="38" t="s">
        <v>138</v>
      </c>
      <c r="I44" s="38" t="s">
        <v>138</v>
      </c>
      <c r="J44" s="41">
        <v>67694</v>
      </c>
      <c r="K44" s="42">
        <v>39</v>
      </c>
      <c r="L44" s="40">
        <f t="shared" si="19"/>
        <v>37</v>
      </c>
      <c r="M44" s="44" t="str">
        <f t="shared" si="11"/>
        <v>link</v>
      </c>
      <c r="N44" s="44" t="str">
        <f t="shared" si="11"/>
        <v>link</v>
      </c>
      <c r="O44" s="44" t="str">
        <f t="shared" si="11"/>
        <v>link</v>
      </c>
      <c r="P44" s="44" t="str">
        <f t="shared" si="11"/>
        <v>link</v>
      </c>
      <c r="Q44" s="44" t="str">
        <f t="shared" si="11"/>
        <v>link</v>
      </c>
      <c r="R44" s="44" t="str">
        <f t="shared" si="11"/>
        <v>link</v>
      </c>
      <c r="S44" t="str">
        <f t="shared" si="12"/>
        <v>KAS</v>
      </c>
      <c r="T44" t="str">
        <f t="shared" si="13"/>
        <v>Šiaulių RATC, VšĮ</v>
      </c>
      <c r="U44" t="str">
        <f t="shared" si="14"/>
        <v>Šiaulių RATC</v>
      </c>
      <c r="V44" t="str">
        <f t="shared" si="15"/>
        <v>Šiaulių miesto</v>
      </c>
      <c r="W44" t="str">
        <f t="shared" si="16"/>
        <v>Specializuotas transportas, AB</v>
      </c>
      <c r="X44" t="str">
        <f t="shared" si="17"/>
        <v>Specializuotas transportas, AB</v>
      </c>
      <c r="Y44" s="47">
        <f t="shared" si="18"/>
        <v>67694</v>
      </c>
    </row>
    <row r="45" spans="4:25" ht="12.75">
      <c r="D45" s="87"/>
      <c r="E45" s="82"/>
      <c r="F45" s="82"/>
      <c r="G45" s="83"/>
      <c r="H45" s="38" t="s">
        <v>139</v>
      </c>
      <c r="I45" s="38" t="s">
        <v>139</v>
      </c>
      <c r="J45" s="41">
        <v>41810</v>
      </c>
      <c r="K45" s="42">
        <v>40</v>
      </c>
      <c r="L45" s="40">
        <f t="shared" si="19"/>
        <v>37</v>
      </c>
      <c r="M45" s="44" t="str">
        <f t="shared" si="11"/>
        <v>link</v>
      </c>
      <c r="N45" s="44" t="str">
        <f t="shared" si="11"/>
        <v>link</v>
      </c>
      <c r="O45" s="44" t="str">
        <f t="shared" si="11"/>
        <v>link</v>
      </c>
      <c r="P45" s="44" t="str">
        <f t="shared" si="11"/>
        <v>link</v>
      </c>
      <c r="Q45" s="44" t="str">
        <f t="shared" si="11"/>
        <v>link</v>
      </c>
      <c r="R45" s="44" t="str">
        <f t="shared" si="11"/>
        <v>link</v>
      </c>
      <c r="S45" t="str">
        <f t="shared" si="12"/>
        <v>KAS</v>
      </c>
      <c r="T45" t="str">
        <f t="shared" si="13"/>
        <v>Šiaulių RATC, VšĮ</v>
      </c>
      <c r="U45" t="str">
        <f t="shared" si="14"/>
        <v>Šiaulių RATC</v>
      </c>
      <c r="V45" t="str">
        <f t="shared" si="15"/>
        <v>Šiaulių miesto</v>
      </c>
      <c r="W45" t="str">
        <f t="shared" si="16"/>
        <v>Švarinta, UAB</v>
      </c>
      <c r="X45" t="str">
        <f t="shared" si="17"/>
        <v>Švarinta, UAB</v>
      </c>
      <c r="Y45" s="47">
        <f t="shared" si="18"/>
        <v>41810</v>
      </c>
    </row>
    <row r="46" spans="4:25" ht="12.75">
      <c r="D46" s="87"/>
      <c r="E46" s="83"/>
      <c r="F46" s="83"/>
      <c r="G46" s="38" t="s">
        <v>51</v>
      </c>
      <c r="H46" s="38" t="s">
        <v>140</v>
      </c>
      <c r="I46" s="38" t="s">
        <v>140</v>
      </c>
      <c r="J46" s="41">
        <v>46597</v>
      </c>
      <c r="K46" s="42">
        <v>41</v>
      </c>
      <c r="L46" s="40">
        <f t="shared" si="19"/>
        <v>38</v>
      </c>
      <c r="M46" s="44" t="str">
        <f aca="true" t="shared" si="20" ref="M46:R55">HYPERLINK("file:///C:\Users\"&amp;$M$4&amp;"\„Google“ diskas\2. Pakuociu tvarkymas\3. Dokumentai\"&amp;$L46&amp;"\"&amp;M$5,"link")</f>
        <v>link</v>
      </c>
      <c r="N46" s="44" t="str">
        <f t="shared" si="20"/>
        <v>link</v>
      </c>
      <c r="O46" s="44" t="str">
        <f t="shared" si="20"/>
        <v>link</v>
      </c>
      <c r="P46" s="44" t="str">
        <f t="shared" si="20"/>
        <v>link</v>
      </c>
      <c r="Q46" s="44" t="str">
        <f t="shared" si="20"/>
        <v>link</v>
      </c>
      <c r="R46" s="44" t="str">
        <f t="shared" si="20"/>
        <v>link</v>
      </c>
      <c r="S46" t="str">
        <f t="shared" si="12"/>
        <v>KAS</v>
      </c>
      <c r="T46" t="str">
        <f t="shared" si="13"/>
        <v>Šiaulių RATC, VšĮ</v>
      </c>
      <c r="U46" t="str">
        <f t="shared" si="14"/>
        <v>Šiaulių RATC</v>
      </c>
      <c r="V46" t="str">
        <f t="shared" si="15"/>
        <v>Šiaulių rajono</v>
      </c>
      <c r="W46" t="str">
        <f t="shared" si="16"/>
        <v>Kuršėnų komunalinis ūkis, UAB</v>
      </c>
      <c r="X46" t="str">
        <f t="shared" si="17"/>
        <v>Kuršėnų komunalinis ūkis, UAB</v>
      </c>
      <c r="Y46" s="47">
        <f t="shared" si="18"/>
        <v>46597</v>
      </c>
    </row>
    <row r="47" spans="4:25" ht="12.75">
      <c r="D47" s="87"/>
      <c r="E47" s="81" t="s">
        <v>6</v>
      </c>
      <c r="F47" s="81" t="s">
        <v>97</v>
      </c>
      <c r="G47" s="38" t="s">
        <v>52</v>
      </c>
      <c r="H47" s="38" t="s">
        <v>141</v>
      </c>
      <c r="I47" s="38" t="s">
        <v>141</v>
      </c>
      <c r="J47" s="41">
        <v>32275</v>
      </c>
      <c r="K47" s="42">
        <v>42</v>
      </c>
      <c r="L47" s="40">
        <f t="shared" si="19"/>
        <v>39</v>
      </c>
      <c r="M47" s="44" t="str">
        <f t="shared" si="20"/>
        <v>link</v>
      </c>
      <c r="N47" s="44" t="str">
        <f t="shared" si="20"/>
        <v>link</v>
      </c>
      <c r="O47" s="44" t="str">
        <f t="shared" si="20"/>
        <v>link</v>
      </c>
      <c r="P47" s="44" t="str">
        <f t="shared" si="20"/>
        <v>link</v>
      </c>
      <c r="Q47" s="44" t="str">
        <f t="shared" si="20"/>
        <v>link</v>
      </c>
      <c r="R47" s="44" t="str">
        <f t="shared" si="20"/>
        <v>link</v>
      </c>
      <c r="S47" t="str">
        <f t="shared" si="12"/>
        <v>KAS</v>
      </c>
      <c r="T47" t="str">
        <f t="shared" si="13"/>
        <v>Tauragės RATC, UAB</v>
      </c>
      <c r="U47" t="str">
        <f t="shared" si="14"/>
        <v>Tauragės RATC</v>
      </c>
      <c r="V47" t="str">
        <f t="shared" si="15"/>
        <v>Jurbarko rajono</v>
      </c>
      <c r="W47" t="str">
        <f t="shared" si="16"/>
        <v>Jurbarko komunalininkas, UAB</v>
      </c>
      <c r="X47" t="str">
        <f t="shared" si="17"/>
        <v>Jurbarko komunalininkas, UAB</v>
      </c>
      <c r="Y47" s="47">
        <f t="shared" si="18"/>
        <v>32275</v>
      </c>
    </row>
    <row r="48" spans="4:25" ht="12.75">
      <c r="D48" s="87"/>
      <c r="E48" s="82"/>
      <c r="F48" s="82"/>
      <c r="G48" s="38" t="s">
        <v>53</v>
      </c>
      <c r="H48" s="38" t="s">
        <v>128</v>
      </c>
      <c r="I48" s="38" t="s">
        <v>128</v>
      </c>
      <c r="J48" s="41">
        <v>9700</v>
      </c>
      <c r="K48" s="42">
        <v>43</v>
      </c>
      <c r="L48" s="40">
        <f t="shared" si="19"/>
        <v>40</v>
      </c>
      <c r="M48" s="44" t="str">
        <f t="shared" si="20"/>
        <v>link</v>
      </c>
      <c r="N48" s="44" t="str">
        <f t="shared" si="20"/>
        <v>link</v>
      </c>
      <c r="O48" s="44" t="str">
        <f t="shared" si="20"/>
        <v>link</v>
      </c>
      <c r="P48" s="44" t="str">
        <f t="shared" si="20"/>
        <v>link</v>
      </c>
      <c r="Q48" s="44" t="str">
        <f t="shared" si="20"/>
        <v>link</v>
      </c>
      <c r="R48" s="44" t="str">
        <f t="shared" si="20"/>
        <v>link</v>
      </c>
      <c r="S48" t="str">
        <f t="shared" si="12"/>
        <v>KAS</v>
      </c>
      <c r="T48" t="str">
        <f t="shared" si="13"/>
        <v>Tauragės RATC, UAB</v>
      </c>
      <c r="U48" t="str">
        <f t="shared" si="14"/>
        <v>Tauragės RATC</v>
      </c>
      <c r="V48" t="str">
        <f t="shared" si="15"/>
        <v>Pagėgių</v>
      </c>
      <c r="W48" t="str">
        <f t="shared" si="16"/>
        <v>Ecoservice, UAB</v>
      </c>
      <c r="X48" t="str">
        <f t="shared" si="17"/>
        <v>Ecoservice, UAB</v>
      </c>
      <c r="Y48" s="47">
        <f t="shared" si="18"/>
        <v>9700</v>
      </c>
    </row>
    <row r="49" spans="4:25" ht="12.75">
      <c r="D49" s="87"/>
      <c r="E49" s="82"/>
      <c r="F49" s="82"/>
      <c r="G49" s="38" t="s">
        <v>54</v>
      </c>
      <c r="H49" s="38" t="s">
        <v>142</v>
      </c>
      <c r="I49" s="38" t="s">
        <v>142</v>
      </c>
      <c r="J49" s="41">
        <v>28075</v>
      </c>
      <c r="K49" s="42">
        <v>44</v>
      </c>
      <c r="L49" s="40">
        <f t="shared" si="19"/>
        <v>41</v>
      </c>
      <c r="M49" s="44" t="str">
        <f t="shared" si="20"/>
        <v>link</v>
      </c>
      <c r="N49" s="44" t="str">
        <f t="shared" si="20"/>
        <v>link</v>
      </c>
      <c r="O49" s="44" t="str">
        <f t="shared" si="20"/>
        <v>link</v>
      </c>
      <c r="P49" s="44" t="str">
        <f t="shared" si="20"/>
        <v>link</v>
      </c>
      <c r="Q49" s="44" t="str">
        <f t="shared" si="20"/>
        <v>link</v>
      </c>
      <c r="R49" s="44" t="str">
        <f t="shared" si="20"/>
        <v>link</v>
      </c>
      <c r="S49" t="str">
        <f t="shared" si="12"/>
        <v>KAS</v>
      </c>
      <c r="T49" t="str">
        <f t="shared" si="13"/>
        <v>Tauragės RATC, UAB</v>
      </c>
      <c r="U49" t="str">
        <f t="shared" si="14"/>
        <v>Tauragės RATC</v>
      </c>
      <c r="V49" t="str">
        <f t="shared" si="15"/>
        <v>Šilalės rajono</v>
      </c>
      <c r="W49" t="str">
        <f t="shared" si="16"/>
        <v>Šilalės komunalinis ūkis, UAB</v>
      </c>
      <c r="X49" t="str">
        <f t="shared" si="17"/>
        <v>Šilalės komunalinis ūkis, UAB</v>
      </c>
      <c r="Y49" s="47">
        <f t="shared" si="18"/>
        <v>28075</v>
      </c>
    </row>
    <row r="50" spans="4:25" ht="12.75">
      <c r="D50" s="87"/>
      <c r="E50" s="83"/>
      <c r="F50" s="83"/>
      <c r="G50" s="38" t="s">
        <v>55</v>
      </c>
      <c r="H50" s="38" t="s">
        <v>143</v>
      </c>
      <c r="I50" s="38" t="s">
        <v>143</v>
      </c>
      <c r="J50" s="41">
        <v>46915</v>
      </c>
      <c r="K50" s="42">
        <v>45</v>
      </c>
      <c r="L50" s="40">
        <f t="shared" si="19"/>
        <v>42</v>
      </c>
      <c r="M50" s="44" t="str">
        <f t="shared" si="20"/>
        <v>link</v>
      </c>
      <c r="N50" s="44" t="str">
        <f t="shared" si="20"/>
        <v>link</v>
      </c>
      <c r="O50" s="44" t="str">
        <f t="shared" si="20"/>
        <v>link</v>
      </c>
      <c r="P50" s="44" t="str">
        <f t="shared" si="20"/>
        <v>link</v>
      </c>
      <c r="Q50" s="44" t="str">
        <f t="shared" si="20"/>
        <v>link</v>
      </c>
      <c r="R50" s="44" t="str">
        <f t="shared" si="20"/>
        <v>link</v>
      </c>
      <c r="S50" t="str">
        <f t="shared" si="12"/>
        <v>KAS</v>
      </c>
      <c r="T50" t="str">
        <f t="shared" si="13"/>
        <v>Tauragės RATC, UAB</v>
      </c>
      <c r="U50" t="str">
        <f t="shared" si="14"/>
        <v>Tauragės RATC</v>
      </c>
      <c r="V50" t="str">
        <f t="shared" si="15"/>
        <v>Tauragės rajono</v>
      </c>
      <c r="W50" t="str">
        <f t="shared" si="16"/>
        <v>Dunokai, UAB</v>
      </c>
      <c r="X50" t="str">
        <f t="shared" si="17"/>
        <v>Dunokai, UAB</v>
      </c>
      <c r="Y50" s="47">
        <f t="shared" si="18"/>
        <v>46915</v>
      </c>
    </row>
    <row r="51" spans="4:25" ht="12.75">
      <c r="D51" s="87"/>
      <c r="E51" s="81" t="s">
        <v>7</v>
      </c>
      <c r="F51" s="81" t="s">
        <v>98</v>
      </c>
      <c r="G51" s="38" t="s">
        <v>56</v>
      </c>
      <c r="H51" s="38" t="s">
        <v>144</v>
      </c>
      <c r="I51" s="38" t="s">
        <v>144</v>
      </c>
      <c r="J51" s="41">
        <v>65000</v>
      </c>
      <c r="K51" s="42">
        <v>46</v>
      </c>
      <c r="L51" s="40">
        <f t="shared" si="19"/>
        <v>43</v>
      </c>
      <c r="M51" s="44" t="str">
        <f t="shared" si="20"/>
        <v>link</v>
      </c>
      <c r="N51" s="44" t="str">
        <f t="shared" si="20"/>
        <v>link</v>
      </c>
      <c r="O51" s="44" t="str">
        <f t="shared" si="20"/>
        <v>link</v>
      </c>
      <c r="P51" s="44" t="str">
        <f t="shared" si="20"/>
        <v>link</v>
      </c>
      <c r="Q51" s="44" t="str">
        <f t="shared" si="20"/>
        <v>link</v>
      </c>
      <c r="R51" s="44" t="str">
        <f t="shared" si="20"/>
        <v>link</v>
      </c>
      <c r="S51" t="str">
        <f t="shared" si="12"/>
        <v>KAS</v>
      </c>
      <c r="T51" t="str">
        <f t="shared" si="13"/>
        <v>Telšių RATC, UAB</v>
      </c>
      <c r="U51" t="str">
        <f t="shared" si="14"/>
        <v>Telšių RATC</v>
      </c>
      <c r="V51" t="str">
        <f t="shared" si="15"/>
        <v>Mažeikių rajono</v>
      </c>
      <c r="W51" t="str">
        <f t="shared" si="16"/>
        <v>Mažeikių komunalinis ūkis, UAB</v>
      </c>
      <c r="X51" t="str">
        <f t="shared" si="17"/>
        <v>Mažeikių komunalinis ūkis, UAB</v>
      </c>
      <c r="Y51" s="47">
        <f t="shared" si="18"/>
        <v>65000</v>
      </c>
    </row>
    <row r="52" spans="4:25" ht="12.75">
      <c r="D52" s="87"/>
      <c r="E52" s="82"/>
      <c r="F52" s="82"/>
      <c r="G52" s="38" t="s">
        <v>57</v>
      </c>
      <c r="H52" s="38" t="s">
        <v>145</v>
      </c>
      <c r="I52" s="38" t="s">
        <v>145</v>
      </c>
      <c r="J52" s="41">
        <v>38100</v>
      </c>
      <c r="K52" s="42">
        <v>47</v>
      </c>
      <c r="L52" s="40">
        <f t="shared" si="19"/>
        <v>44</v>
      </c>
      <c r="M52" s="44" t="str">
        <f t="shared" si="20"/>
        <v>link</v>
      </c>
      <c r="N52" s="44" t="str">
        <f t="shared" si="20"/>
        <v>link</v>
      </c>
      <c r="O52" s="44" t="str">
        <f t="shared" si="20"/>
        <v>link</v>
      </c>
      <c r="P52" s="44" t="str">
        <f t="shared" si="20"/>
        <v>link</v>
      </c>
      <c r="Q52" s="44" t="str">
        <f t="shared" si="20"/>
        <v>link</v>
      </c>
      <c r="R52" s="44" t="str">
        <f t="shared" si="20"/>
        <v>link</v>
      </c>
      <c r="S52" t="str">
        <f t="shared" si="12"/>
        <v>KAS</v>
      </c>
      <c r="T52" t="str">
        <f t="shared" si="13"/>
        <v>Telšių RATC, UAB</v>
      </c>
      <c r="U52" t="str">
        <f t="shared" si="14"/>
        <v>Telšių RATC</v>
      </c>
      <c r="V52" t="str">
        <f t="shared" si="15"/>
        <v>Plungės rajono</v>
      </c>
      <c r="W52" t="str">
        <f t="shared" si="16"/>
        <v>Valda, UAB</v>
      </c>
      <c r="X52" t="str">
        <f t="shared" si="17"/>
        <v>Valda, UAB</v>
      </c>
      <c r="Y52" s="47">
        <f t="shared" si="18"/>
        <v>38100</v>
      </c>
    </row>
    <row r="53" spans="4:25" ht="12.75">
      <c r="D53" s="87"/>
      <c r="E53" s="82"/>
      <c r="F53" s="82"/>
      <c r="G53" s="38" t="s">
        <v>58</v>
      </c>
      <c r="H53" s="38" t="s">
        <v>145</v>
      </c>
      <c r="I53" s="38" t="s">
        <v>145</v>
      </c>
      <c r="J53" s="41">
        <v>8600</v>
      </c>
      <c r="K53" s="42">
        <v>48</v>
      </c>
      <c r="L53" s="40">
        <f t="shared" si="19"/>
        <v>45</v>
      </c>
      <c r="M53" s="44" t="str">
        <f t="shared" si="20"/>
        <v>link</v>
      </c>
      <c r="N53" s="44" t="str">
        <f t="shared" si="20"/>
        <v>link</v>
      </c>
      <c r="O53" s="44" t="str">
        <f t="shared" si="20"/>
        <v>link</v>
      </c>
      <c r="P53" s="44" t="str">
        <f t="shared" si="20"/>
        <v>link</v>
      </c>
      <c r="Q53" s="44" t="str">
        <f t="shared" si="20"/>
        <v>link</v>
      </c>
      <c r="R53" s="44" t="str">
        <f t="shared" si="20"/>
        <v>link</v>
      </c>
      <c r="S53" t="str">
        <f t="shared" si="12"/>
        <v>KAS</v>
      </c>
      <c r="T53" t="str">
        <f t="shared" si="13"/>
        <v>Telšių RATC, UAB</v>
      </c>
      <c r="U53" t="str">
        <f t="shared" si="14"/>
        <v>Telšių RATC</v>
      </c>
      <c r="V53" t="str">
        <f t="shared" si="15"/>
        <v>Rietavo</v>
      </c>
      <c r="W53" t="str">
        <f t="shared" si="16"/>
        <v>Valda, UAB</v>
      </c>
      <c r="X53" t="str">
        <f t="shared" si="17"/>
        <v>Valda, UAB</v>
      </c>
      <c r="Y53" s="47">
        <f t="shared" si="18"/>
        <v>8600</v>
      </c>
    </row>
    <row r="54" spans="4:25" ht="12.75">
      <c r="D54" s="87"/>
      <c r="E54" s="83"/>
      <c r="F54" s="83"/>
      <c r="G54" s="38" t="s">
        <v>59</v>
      </c>
      <c r="H54" s="38" t="s">
        <v>127</v>
      </c>
      <c r="I54" s="38" t="s">
        <v>127</v>
      </c>
      <c r="J54" s="41">
        <v>49092</v>
      </c>
      <c r="K54" s="42">
        <v>49</v>
      </c>
      <c r="L54" s="40">
        <f t="shared" si="19"/>
        <v>46</v>
      </c>
      <c r="M54" s="44" t="str">
        <f t="shared" si="20"/>
        <v>link</v>
      </c>
      <c r="N54" s="44" t="str">
        <f t="shared" si="20"/>
        <v>link</v>
      </c>
      <c r="O54" s="44" t="str">
        <f t="shared" si="20"/>
        <v>link</v>
      </c>
      <c r="P54" s="44" t="str">
        <f t="shared" si="20"/>
        <v>link</v>
      </c>
      <c r="Q54" s="44" t="str">
        <f t="shared" si="20"/>
        <v>link</v>
      </c>
      <c r="R54" s="44" t="str">
        <f t="shared" si="20"/>
        <v>link</v>
      </c>
      <c r="S54" t="str">
        <f t="shared" si="12"/>
        <v>KAS</v>
      </c>
      <c r="T54" t="str">
        <f t="shared" si="13"/>
        <v>Telšių RATC, UAB</v>
      </c>
      <c r="U54" t="str">
        <f t="shared" si="14"/>
        <v>Telšių RATC</v>
      </c>
      <c r="V54" t="str">
        <f t="shared" si="15"/>
        <v>Telšių rajono</v>
      </c>
      <c r="W54" t="str">
        <f t="shared" si="16"/>
        <v>Telšių keliai, UAB</v>
      </c>
      <c r="X54" t="str">
        <f t="shared" si="17"/>
        <v>Telšių keliai, UAB</v>
      </c>
      <c r="Y54" s="47">
        <f t="shared" si="18"/>
        <v>49092</v>
      </c>
    </row>
    <row r="55" spans="4:25" ht="12.75">
      <c r="D55" s="87"/>
      <c r="E55" s="81" t="s">
        <v>8</v>
      </c>
      <c r="F55" s="38" t="s">
        <v>99</v>
      </c>
      <c r="G55" s="38" t="s">
        <v>60</v>
      </c>
      <c r="H55" s="38" t="s">
        <v>146</v>
      </c>
      <c r="I55" s="38" t="s">
        <v>146</v>
      </c>
      <c r="J55" s="41">
        <v>31088</v>
      </c>
      <c r="K55" s="42">
        <v>50</v>
      </c>
      <c r="L55" s="40">
        <f t="shared" si="19"/>
        <v>47</v>
      </c>
      <c r="M55" s="44" t="str">
        <f t="shared" si="20"/>
        <v>link</v>
      </c>
      <c r="N55" s="44" t="str">
        <f t="shared" si="20"/>
        <v>link</v>
      </c>
      <c r="O55" s="44" t="str">
        <f t="shared" si="20"/>
        <v>link</v>
      </c>
      <c r="P55" s="44" t="str">
        <f t="shared" si="20"/>
        <v>link</v>
      </c>
      <c r="Q55" s="44" t="str">
        <f t="shared" si="20"/>
        <v>link</v>
      </c>
      <c r="R55" s="44" t="str">
        <f t="shared" si="20"/>
        <v>link</v>
      </c>
      <c r="S55" t="str">
        <f t="shared" si="12"/>
        <v>KAS</v>
      </c>
      <c r="T55" t="str">
        <f t="shared" si="13"/>
        <v>Utenos RATC, UAB</v>
      </c>
      <c r="U55" t="str">
        <f t="shared" si="14"/>
        <v>Anykščių RSA</v>
      </c>
      <c r="V55" t="str">
        <f t="shared" si="15"/>
        <v>Anykščių rajono</v>
      </c>
      <c r="W55" t="str">
        <f t="shared" si="16"/>
        <v>Anykščių komunalinis ūkis, UAB</v>
      </c>
      <c r="X55" t="str">
        <f t="shared" si="17"/>
        <v>Anykščių komunalinis ūkis, UAB</v>
      </c>
      <c r="Y55" s="47">
        <f t="shared" si="18"/>
        <v>31088</v>
      </c>
    </row>
    <row r="56" spans="4:25" ht="12.75">
      <c r="D56" s="87"/>
      <c r="E56" s="82"/>
      <c r="F56" s="38" t="s">
        <v>100</v>
      </c>
      <c r="G56" s="38" t="s">
        <v>61</v>
      </c>
      <c r="H56" s="38" t="s">
        <v>147</v>
      </c>
      <c r="I56" s="38" t="s">
        <v>147</v>
      </c>
      <c r="J56" s="41">
        <v>15000</v>
      </c>
      <c r="K56" s="42">
        <v>51</v>
      </c>
      <c r="L56" s="40">
        <f t="shared" si="19"/>
        <v>48</v>
      </c>
      <c r="M56" s="44" t="str">
        <f aca="true" t="shared" si="21" ref="M56:R65">HYPERLINK("file:///C:\Users\"&amp;$M$4&amp;"\„Google“ diskas\2. Pakuociu tvarkymas\3. Dokumentai\"&amp;$L56&amp;"\"&amp;M$5,"link")</f>
        <v>link</v>
      </c>
      <c r="N56" s="44" t="str">
        <f t="shared" si="21"/>
        <v>link</v>
      </c>
      <c r="O56" s="44" t="str">
        <f t="shared" si="21"/>
        <v>link</v>
      </c>
      <c r="P56" s="44" t="str">
        <f t="shared" si="21"/>
        <v>link</v>
      </c>
      <c r="Q56" s="44" t="str">
        <f t="shared" si="21"/>
        <v>link</v>
      </c>
      <c r="R56" s="44" t="str">
        <f t="shared" si="21"/>
        <v>link</v>
      </c>
      <c r="S56" t="str">
        <f t="shared" si="12"/>
        <v>KAS</v>
      </c>
      <c r="T56" t="str">
        <f t="shared" si="13"/>
        <v>Utenos RATC, UAB</v>
      </c>
      <c r="U56" t="str">
        <f t="shared" si="14"/>
        <v>Ignalinos RSA</v>
      </c>
      <c r="V56" t="str">
        <f t="shared" si="15"/>
        <v>Ignalinos rajono</v>
      </c>
      <c r="W56" t="str">
        <f t="shared" si="16"/>
        <v>Kompata, UAB</v>
      </c>
      <c r="X56" t="str">
        <f t="shared" si="17"/>
        <v>Kompata, UAB</v>
      </c>
      <c r="Y56" s="47">
        <f t="shared" si="18"/>
        <v>15000</v>
      </c>
    </row>
    <row r="57" spans="4:25" ht="12.75">
      <c r="D57" s="87"/>
      <c r="E57" s="82"/>
      <c r="F57" s="38" t="s">
        <v>101</v>
      </c>
      <c r="G57" s="38" t="s">
        <v>62</v>
      </c>
      <c r="H57" s="38" t="s">
        <v>148</v>
      </c>
      <c r="I57" s="38" t="s">
        <v>148</v>
      </c>
      <c r="J57" s="41">
        <v>22475</v>
      </c>
      <c r="K57" s="42">
        <v>52</v>
      </c>
      <c r="L57" s="40">
        <f t="shared" si="19"/>
        <v>49</v>
      </c>
      <c r="M57" s="44" t="str">
        <f t="shared" si="21"/>
        <v>link</v>
      </c>
      <c r="N57" s="44" t="str">
        <f t="shared" si="21"/>
        <v>link</v>
      </c>
      <c r="O57" s="44" t="str">
        <f t="shared" si="21"/>
        <v>link</v>
      </c>
      <c r="P57" s="44" t="str">
        <f t="shared" si="21"/>
        <v>link</v>
      </c>
      <c r="Q57" s="44" t="str">
        <f t="shared" si="21"/>
        <v>link</v>
      </c>
      <c r="R57" s="44" t="str">
        <f t="shared" si="21"/>
        <v>link</v>
      </c>
      <c r="S57" t="str">
        <f t="shared" si="12"/>
        <v>KAS</v>
      </c>
      <c r="T57" t="str">
        <f t="shared" si="13"/>
        <v>Utenos RATC, UAB</v>
      </c>
      <c r="U57" t="str">
        <f t="shared" si="14"/>
        <v>Molėtų RSA</v>
      </c>
      <c r="V57" t="str">
        <f t="shared" si="15"/>
        <v>Molėtų rajono</v>
      </c>
      <c r="W57" t="str">
        <f t="shared" si="16"/>
        <v>Molėtų švara, UAB</v>
      </c>
      <c r="X57" t="str">
        <f t="shared" si="17"/>
        <v>Molėtų švara, UAB</v>
      </c>
      <c r="Y57" s="47">
        <f t="shared" si="18"/>
        <v>22475</v>
      </c>
    </row>
    <row r="58" spans="4:25" ht="12.75">
      <c r="D58" s="87"/>
      <c r="E58" s="82"/>
      <c r="F58" s="38" t="s">
        <v>102</v>
      </c>
      <c r="G58" s="38" t="s">
        <v>63</v>
      </c>
      <c r="H58" s="38" t="s">
        <v>149</v>
      </c>
      <c r="I58" s="38" t="s">
        <v>149</v>
      </c>
      <c r="J58" s="41">
        <v>40397</v>
      </c>
      <c r="K58" s="42">
        <v>53</v>
      </c>
      <c r="L58" s="40">
        <f t="shared" si="19"/>
        <v>50</v>
      </c>
      <c r="M58" s="44" t="str">
        <f t="shared" si="21"/>
        <v>link</v>
      </c>
      <c r="N58" s="44" t="str">
        <f t="shared" si="21"/>
        <v>link</v>
      </c>
      <c r="O58" s="44" t="str">
        <f t="shared" si="21"/>
        <v>link</v>
      </c>
      <c r="P58" s="44" t="str">
        <f t="shared" si="21"/>
        <v>link</v>
      </c>
      <c r="Q58" s="44" t="str">
        <f t="shared" si="21"/>
        <v>link</v>
      </c>
      <c r="R58" s="44" t="str">
        <f t="shared" si="21"/>
        <v>link</v>
      </c>
      <c r="S58" t="str">
        <f t="shared" si="12"/>
        <v>KAS</v>
      </c>
      <c r="T58" t="str">
        <f t="shared" si="13"/>
        <v>Utenos RATC, UAB</v>
      </c>
      <c r="U58" t="str">
        <f t="shared" si="14"/>
        <v>Utenos RSA</v>
      </c>
      <c r="V58" t="str">
        <f t="shared" si="15"/>
        <v>Utenos rajono</v>
      </c>
      <c r="W58" t="str">
        <f t="shared" si="16"/>
        <v>Utenos komunalininkas, UAB</v>
      </c>
      <c r="X58" t="str">
        <f t="shared" si="17"/>
        <v>Utenos komunalininkas, UAB</v>
      </c>
      <c r="Y58" s="47">
        <f t="shared" si="18"/>
        <v>40397</v>
      </c>
    </row>
    <row r="59" spans="4:25" ht="12.75">
      <c r="D59" s="87"/>
      <c r="E59" s="82"/>
      <c r="F59" s="38" t="s">
        <v>103</v>
      </c>
      <c r="G59" s="38" t="s">
        <v>64</v>
      </c>
      <c r="H59" s="38" t="s">
        <v>150</v>
      </c>
      <c r="I59" s="38" t="s">
        <v>150</v>
      </c>
      <c r="J59" s="41">
        <v>25000</v>
      </c>
      <c r="K59" s="42">
        <v>54</v>
      </c>
      <c r="L59" s="40">
        <f t="shared" si="19"/>
        <v>51</v>
      </c>
      <c r="M59" s="44" t="str">
        <f t="shared" si="21"/>
        <v>link</v>
      </c>
      <c r="N59" s="44" t="str">
        <f t="shared" si="21"/>
        <v>link</v>
      </c>
      <c r="O59" s="44" t="str">
        <f t="shared" si="21"/>
        <v>link</v>
      </c>
      <c r="P59" s="44" t="str">
        <f t="shared" si="21"/>
        <v>link</v>
      </c>
      <c r="Q59" s="44" t="str">
        <f t="shared" si="21"/>
        <v>link</v>
      </c>
      <c r="R59" s="44" t="str">
        <f t="shared" si="21"/>
        <v>link</v>
      </c>
      <c r="S59" t="str">
        <f t="shared" si="12"/>
        <v>KAS</v>
      </c>
      <c r="T59" t="str">
        <f t="shared" si="13"/>
        <v>Utenos RATC, UAB</v>
      </c>
      <c r="U59" t="str">
        <f t="shared" si="14"/>
        <v>Visagino SA</v>
      </c>
      <c r="V59" t="str">
        <f t="shared" si="15"/>
        <v>Visagino</v>
      </c>
      <c r="W59" t="str">
        <f t="shared" si="16"/>
        <v>Ekobazė, UAB</v>
      </c>
      <c r="X59" t="str">
        <f t="shared" si="17"/>
        <v>Ekobazė, UAB</v>
      </c>
      <c r="Y59" s="47">
        <f t="shared" si="18"/>
        <v>25000</v>
      </c>
    </row>
    <row r="60" spans="4:25" ht="12.75">
      <c r="D60" s="87"/>
      <c r="E60" s="83"/>
      <c r="F60" s="38" t="s">
        <v>104</v>
      </c>
      <c r="G60" s="38" t="s">
        <v>65</v>
      </c>
      <c r="H60" s="38" t="s">
        <v>151</v>
      </c>
      <c r="I60" s="38" t="s">
        <v>151</v>
      </c>
      <c r="J60" s="41">
        <v>19855</v>
      </c>
      <c r="K60" s="42">
        <v>55</v>
      </c>
      <c r="L60" s="40">
        <f t="shared" si="19"/>
        <v>52</v>
      </c>
      <c r="M60" s="44" t="str">
        <f t="shared" si="21"/>
        <v>link</v>
      </c>
      <c r="N60" s="44" t="str">
        <f t="shared" si="21"/>
        <v>link</v>
      </c>
      <c r="O60" s="44" t="str">
        <f t="shared" si="21"/>
        <v>link</v>
      </c>
      <c r="P60" s="44" t="str">
        <f t="shared" si="21"/>
        <v>link</v>
      </c>
      <c r="Q60" s="44" t="str">
        <f t="shared" si="21"/>
        <v>link</v>
      </c>
      <c r="R60" s="44" t="str">
        <f t="shared" si="21"/>
        <v>link</v>
      </c>
      <c r="S60" t="str">
        <f t="shared" si="12"/>
        <v>KAS</v>
      </c>
      <c r="T60" t="str">
        <f t="shared" si="13"/>
        <v>Utenos RATC, UAB</v>
      </c>
      <c r="U60" t="str">
        <f t="shared" si="14"/>
        <v>Zarasų RSA</v>
      </c>
      <c r="V60" t="str">
        <f t="shared" si="15"/>
        <v>Zarasų rajono</v>
      </c>
      <c r="W60" t="str">
        <f t="shared" si="16"/>
        <v>Zarasų komunalininkas, UAB</v>
      </c>
      <c r="X60" t="str">
        <f t="shared" si="17"/>
        <v>Zarasų komunalininkas, UAB</v>
      </c>
      <c r="Y60" s="47">
        <f t="shared" si="18"/>
        <v>19855</v>
      </c>
    </row>
    <row r="61" spans="4:25" ht="12.75">
      <c r="D61" s="87"/>
      <c r="E61" s="81" t="s">
        <v>9</v>
      </c>
      <c r="F61" s="38" t="s">
        <v>105</v>
      </c>
      <c r="G61" s="38" t="s">
        <v>66</v>
      </c>
      <c r="H61" s="38" t="s">
        <v>152</v>
      </c>
      <c r="I61" s="38" t="s">
        <v>152</v>
      </c>
      <c r="J61" s="41">
        <v>26143</v>
      </c>
      <c r="K61" s="42">
        <v>56</v>
      </c>
      <c r="L61" s="40">
        <f t="shared" si="19"/>
        <v>53</v>
      </c>
      <c r="M61" s="44" t="str">
        <f t="shared" si="21"/>
        <v>link</v>
      </c>
      <c r="N61" s="44" t="str">
        <f t="shared" si="21"/>
        <v>link</v>
      </c>
      <c r="O61" s="44" t="str">
        <f t="shared" si="21"/>
        <v>link</v>
      </c>
      <c r="P61" s="44" t="str">
        <f t="shared" si="21"/>
        <v>link</v>
      </c>
      <c r="Q61" s="44" t="str">
        <f t="shared" si="21"/>
        <v>link</v>
      </c>
      <c r="R61" s="44" t="str">
        <f t="shared" si="21"/>
        <v>link</v>
      </c>
      <c r="S61" t="str">
        <f t="shared" si="12"/>
        <v>KAS</v>
      </c>
      <c r="T61" t="str">
        <f t="shared" si="13"/>
        <v>Vilniaus AATC, UAB</v>
      </c>
      <c r="U61" t="str">
        <f t="shared" si="14"/>
        <v>Elektrėnų SA</v>
      </c>
      <c r="V61" t="str">
        <f t="shared" si="15"/>
        <v>Elektrėnų</v>
      </c>
      <c r="W61" t="str">
        <f t="shared" si="16"/>
        <v>Elektrėnų komunalinis ūkis, UAB</v>
      </c>
      <c r="X61" t="str">
        <f t="shared" si="17"/>
        <v>Elektrėnų komunalinis ūkis, UAB</v>
      </c>
      <c r="Y61" s="47">
        <f t="shared" si="18"/>
        <v>26143</v>
      </c>
    </row>
    <row r="62" spans="4:25" ht="12.75">
      <c r="D62" s="87"/>
      <c r="E62" s="82"/>
      <c r="F62" s="81" t="s">
        <v>106</v>
      </c>
      <c r="G62" s="60" t="s">
        <v>67</v>
      </c>
      <c r="H62" s="38" t="s">
        <v>153</v>
      </c>
      <c r="I62" s="38" t="s">
        <v>153</v>
      </c>
      <c r="J62" s="41">
        <v>0</v>
      </c>
      <c r="K62" s="42">
        <v>57</v>
      </c>
      <c r="L62" s="40">
        <f t="shared" si="19"/>
        <v>54</v>
      </c>
      <c r="M62" s="44" t="str">
        <f t="shared" si="21"/>
        <v>link</v>
      </c>
      <c r="N62" s="44" t="str">
        <f t="shared" si="21"/>
        <v>link</v>
      </c>
      <c r="O62" s="44" t="str">
        <f t="shared" si="21"/>
        <v>link</v>
      </c>
      <c r="P62" s="44" t="str">
        <f t="shared" si="21"/>
        <v>link</v>
      </c>
      <c r="Q62" s="44" t="str">
        <f t="shared" si="21"/>
        <v>link</v>
      </c>
      <c r="R62" s="44" t="str">
        <f t="shared" si="21"/>
        <v>link</v>
      </c>
      <c r="S62" t="str">
        <f t="shared" si="12"/>
        <v>KAS</v>
      </c>
      <c r="T62" t="str">
        <f t="shared" si="13"/>
        <v>Vilniaus AATC, UAB</v>
      </c>
      <c r="U62" t="str">
        <f t="shared" si="14"/>
        <v>Šalčininkų RSA</v>
      </c>
      <c r="V62" t="str">
        <f t="shared" si="15"/>
        <v>Šalčininkų rajono</v>
      </c>
      <c r="W62" t="str">
        <f t="shared" si="16"/>
        <v>Eišiškių komunalinis ūkis, UAB</v>
      </c>
      <c r="X62" t="str">
        <f t="shared" si="17"/>
        <v>Eišiškių komunalinis ūkis, UAB</v>
      </c>
      <c r="Y62" s="47">
        <f t="shared" si="18"/>
        <v>0</v>
      </c>
    </row>
    <row r="63" spans="4:25" ht="12.75">
      <c r="D63" s="87"/>
      <c r="E63" s="82"/>
      <c r="F63" s="83"/>
      <c r="G63" s="59"/>
      <c r="H63" s="38" t="s">
        <v>154</v>
      </c>
      <c r="I63" s="38" t="s">
        <v>154</v>
      </c>
      <c r="J63" s="41">
        <v>36922</v>
      </c>
      <c r="K63" s="42">
        <v>58</v>
      </c>
      <c r="L63" s="40">
        <f t="shared" si="19"/>
        <v>54</v>
      </c>
      <c r="M63" s="44" t="str">
        <f t="shared" si="21"/>
        <v>link</v>
      </c>
      <c r="N63" s="44" t="str">
        <f t="shared" si="21"/>
        <v>link</v>
      </c>
      <c r="O63" s="44" t="str">
        <f t="shared" si="21"/>
        <v>link</v>
      </c>
      <c r="P63" s="44" t="str">
        <f t="shared" si="21"/>
        <v>link</v>
      </c>
      <c r="Q63" s="44" t="str">
        <f t="shared" si="21"/>
        <v>link</v>
      </c>
      <c r="R63" s="44" t="str">
        <f t="shared" si="21"/>
        <v>link</v>
      </c>
      <c r="S63" t="str">
        <f t="shared" si="12"/>
        <v>KAS</v>
      </c>
      <c r="T63" t="str">
        <f t="shared" si="13"/>
        <v>Vilniaus AATC, UAB</v>
      </c>
      <c r="U63" t="str">
        <f t="shared" si="14"/>
        <v>Šalčininkų RSA</v>
      </c>
      <c r="V63" t="str">
        <f t="shared" si="15"/>
        <v>Šalčininkų rajono</v>
      </c>
      <c r="W63" t="str">
        <f t="shared" si="16"/>
        <v>Tvarkyba, UAB</v>
      </c>
      <c r="X63" t="str">
        <f t="shared" si="17"/>
        <v>Tvarkyba, UAB</v>
      </c>
      <c r="Y63" s="47">
        <f t="shared" si="18"/>
        <v>36922</v>
      </c>
    </row>
    <row r="64" spans="4:25" ht="12.75">
      <c r="D64" s="87"/>
      <c r="E64" s="82"/>
      <c r="F64" s="38" t="s">
        <v>107</v>
      </c>
      <c r="G64" s="38" t="s">
        <v>68</v>
      </c>
      <c r="H64" s="38" t="s">
        <v>128</v>
      </c>
      <c r="I64" s="38" t="s">
        <v>128</v>
      </c>
      <c r="J64" s="41">
        <v>19000</v>
      </c>
      <c r="K64" s="42">
        <v>59</v>
      </c>
      <c r="L64" s="40">
        <f>IF(G64&lt;&gt;"",L63+1,L63)</f>
        <v>55</v>
      </c>
      <c r="M64" s="44" t="str">
        <f t="shared" si="21"/>
        <v>link</v>
      </c>
      <c r="N64" s="44" t="str">
        <f t="shared" si="21"/>
        <v>link</v>
      </c>
      <c r="O64" s="44" t="str">
        <f t="shared" si="21"/>
        <v>link</v>
      </c>
      <c r="P64" s="44" t="str">
        <f t="shared" si="21"/>
        <v>link</v>
      </c>
      <c r="Q64" s="44" t="str">
        <f t="shared" si="21"/>
        <v>link</v>
      </c>
      <c r="R64" s="44" t="str">
        <f t="shared" si="21"/>
        <v>link</v>
      </c>
      <c r="S64" t="str">
        <f aca="true" t="shared" si="22" ref="S64:X64">IF(D64&lt;&gt;"",D64,S63)</f>
        <v>KAS</v>
      </c>
      <c r="T64" t="str">
        <f t="shared" si="22"/>
        <v>Vilniaus AATC, UAB</v>
      </c>
      <c r="U64" t="str">
        <f t="shared" si="22"/>
        <v>Širvintų RSA</v>
      </c>
      <c r="V64" t="str">
        <f t="shared" si="22"/>
        <v>Širvintų rajono</v>
      </c>
      <c r="W64" t="str">
        <f t="shared" si="22"/>
        <v>Ecoservice, UAB</v>
      </c>
      <c r="X64" t="str">
        <f t="shared" si="22"/>
        <v>Ecoservice, UAB</v>
      </c>
      <c r="Y64" s="47">
        <f t="shared" si="18"/>
        <v>19000</v>
      </c>
    </row>
    <row r="65" spans="4:25" ht="12.75">
      <c r="D65" s="87"/>
      <c r="E65" s="82"/>
      <c r="F65" s="38" t="s">
        <v>108</v>
      </c>
      <c r="G65" s="38" t="s">
        <v>69</v>
      </c>
      <c r="H65" s="38" t="s">
        <v>155</v>
      </c>
      <c r="I65" s="38" t="s">
        <v>155</v>
      </c>
      <c r="J65" s="41">
        <v>29922</v>
      </c>
      <c r="K65" s="42">
        <v>60</v>
      </c>
      <c r="L65" s="40">
        <f t="shared" si="19"/>
        <v>56</v>
      </c>
      <c r="M65" s="44" t="str">
        <f t="shared" si="21"/>
        <v>link</v>
      </c>
      <c r="N65" s="44" t="str">
        <f t="shared" si="21"/>
        <v>link</v>
      </c>
      <c r="O65" s="44" t="str">
        <f t="shared" si="21"/>
        <v>link</v>
      </c>
      <c r="P65" s="44" t="str">
        <f t="shared" si="21"/>
        <v>link</v>
      </c>
      <c r="Q65" s="44" t="str">
        <f t="shared" si="21"/>
        <v>link</v>
      </c>
      <c r="R65" s="44" t="str">
        <f t="shared" si="21"/>
        <v>link</v>
      </c>
      <c r="S65" t="str">
        <f t="shared" si="12"/>
        <v>KAS</v>
      </c>
      <c r="T65" t="str">
        <f t="shared" si="13"/>
        <v>Vilniaus AATC, UAB</v>
      </c>
      <c r="U65" t="str">
        <f t="shared" si="14"/>
        <v>Švenčionių RSA</v>
      </c>
      <c r="V65" t="str">
        <f t="shared" si="15"/>
        <v>Švenčionių rajono</v>
      </c>
      <c r="W65" t="str">
        <f t="shared" si="16"/>
        <v>Pabradės komunalinis ūkis, UAB</v>
      </c>
      <c r="X65" t="str">
        <f t="shared" si="17"/>
        <v>Pabradės komunalinis ūkis, UAB</v>
      </c>
      <c r="Y65" s="47">
        <f t="shared" si="18"/>
        <v>29922</v>
      </c>
    </row>
    <row r="66" spans="4:25" ht="12.75">
      <c r="D66" s="87"/>
      <c r="E66" s="82"/>
      <c r="F66" s="38" t="s">
        <v>109</v>
      </c>
      <c r="G66" s="38" t="s">
        <v>70</v>
      </c>
      <c r="H66" s="38" t="s">
        <v>128</v>
      </c>
      <c r="I66" s="38" t="s">
        <v>118</v>
      </c>
      <c r="J66" s="41">
        <v>37376</v>
      </c>
      <c r="K66" s="42">
        <v>61</v>
      </c>
      <c r="L66" s="40">
        <f t="shared" si="19"/>
        <v>57</v>
      </c>
      <c r="M66" s="44" t="str">
        <f aca="true" t="shared" si="23" ref="M66:R74">HYPERLINK("file:///C:\Users\"&amp;$M$4&amp;"\„Google“ diskas\2. Pakuociu tvarkymas\3. Dokumentai\"&amp;$L66&amp;"\"&amp;M$5,"link")</f>
        <v>link</v>
      </c>
      <c r="N66" s="44" t="str">
        <f t="shared" si="23"/>
        <v>link</v>
      </c>
      <c r="O66" s="44" t="str">
        <f t="shared" si="23"/>
        <v>link</v>
      </c>
      <c r="P66" s="44" t="str">
        <f t="shared" si="23"/>
        <v>link</v>
      </c>
      <c r="Q66" s="44" t="str">
        <f t="shared" si="23"/>
        <v>link</v>
      </c>
      <c r="R66" s="44" t="str">
        <f t="shared" si="23"/>
        <v>link</v>
      </c>
      <c r="S66" t="str">
        <f t="shared" si="12"/>
        <v>KAS</v>
      </c>
      <c r="T66" t="str">
        <f t="shared" si="13"/>
        <v>Vilniaus AATC, UAB</v>
      </c>
      <c r="U66" t="str">
        <f t="shared" si="14"/>
        <v>Trakų RSA</v>
      </c>
      <c r="V66" t="str">
        <f t="shared" si="15"/>
        <v>Trakų rajono</v>
      </c>
      <c r="W66" t="str">
        <f t="shared" si="16"/>
        <v>Ecoservice, UAB</v>
      </c>
      <c r="X66" t="str">
        <f t="shared" si="17"/>
        <v>Komunalinių įmonių kombinatas, UAB</v>
      </c>
      <c r="Y66" s="47">
        <f t="shared" si="18"/>
        <v>37376</v>
      </c>
    </row>
    <row r="67" spans="4:25" ht="12.75">
      <c r="D67" s="87"/>
      <c r="E67" s="82"/>
      <c r="F67" s="38" t="s">
        <v>110</v>
      </c>
      <c r="G67" s="38" t="s">
        <v>71</v>
      </c>
      <c r="H67" s="38" t="s">
        <v>116</v>
      </c>
      <c r="I67" s="38" t="s">
        <v>116</v>
      </c>
      <c r="J67" s="41">
        <v>42894</v>
      </c>
      <c r="K67" s="42">
        <v>62</v>
      </c>
      <c r="L67" s="40">
        <f t="shared" si="19"/>
        <v>58</v>
      </c>
      <c r="M67" s="44" t="str">
        <f t="shared" si="23"/>
        <v>link</v>
      </c>
      <c r="N67" s="44" t="str">
        <f t="shared" si="23"/>
        <v>link</v>
      </c>
      <c r="O67" s="44" t="str">
        <f t="shared" si="23"/>
        <v>link</v>
      </c>
      <c r="P67" s="44" t="str">
        <f t="shared" si="23"/>
        <v>link</v>
      </c>
      <c r="Q67" s="44" t="str">
        <f t="shared" si="23"/>
        <v>link</v>
      </c>
      <c r="R67" s="44" t="str">
        <f t="shared" si="23"/>
        <v>link</v>
      </c>
      <c r="S67" t="str">
        <f t="shared" si="12"/>
        <v>KAS</v>
      </c>
      <c r="T67" t="str">
        <f t="shared" si="13"/>
        <v>Vilniaus AATC, UAB</v>
      </c>
      <c r="U67" t="str">
        <f t="shared" si="14"/>
        <v>Ukmergės RSA</v>
      </c>
      <c r="V67" t="str">
        <f t="shared" si="15"/>
        <v>Ukmergės rajono</v>
      </c>
      <c r="W67" t="str">
        <f t="shared" si="16"/>
        <v>Ekonovus, UAB</v>
      </c>
      <c r="X67" t="str">
        <f t="shared" si="17"/>
        <v>Ekonovus, UAB</v>
      </c>
      <c r="Y67" s="47">
        <f t="shared" si="18"/>
        <v>42894</v>
      </c>
    </row>
    <row r="68" spans="4:25" ht="12.75">
      <c r="D68" s="87"/>
      <c r="E68" s="82"/>
      <c r="F68" s="81" t="s">
        <v>111</v>
      </c>
      <c r="G68" s="60" t="s">
        <v>72</v>
      </c>
      <c r="H68" s="38" t="s">
        <v>156</v>
      </c>
      <c r="I68" s="38" t="s">
        <v>156</v>
      </c>
      <c r="J68" s="41">
        <v>60000</v>
      </c>
      <c r="K68" s="42">
        <v>63</v>
      </c>
      <c r="L68" s="40">
        <f t="shared" si="19"/>
        <v>59</v>
      </c>
      <c r="M68" s="44" t="str">
        <f t="shared" si="23"/>
        <v>link</v>
      </c>
      <c r="N68" s="44" t="str">
        <f t="shared" si="23"/>
        <v>link</v>
      </c>
      <c r="O68" s="44" t="str">
        <f t="shared" si="23"/>
        <v>link</v>
      </c>
      <c r="P68" s="44" t="str">
        <f t="shared" si="23"/>
        <v>link</v>
      </c>
      <c r="Q68" s="44" t="str">
        <f t="shared" si="23"/>
        <v>link</v>
      </c>
      <c r="R68" s="44" t="str">
        <f t="shared" si="23"/>
        <v>link</v>
      </c>
      <c r="S68" t="str">
        <f t="shared" si="12"/>
        <v>KAS</v>
      </c>
      <c r="T68" t="str">
        <f t="shared" si="13"/>
        <v>Vilniaus AATC, UAB</v>
      </c>
      <c r="U68" t="str">
        <f t="shared" si="14"/>
        <v>Vilniaus MSA</v>
      </c>
      <c r="V68" t="str">
        <f t="shared" si="15"/>
        <v>Vilniaus miesto</v>
      </c>
      <c r="W68" t="str">
        <f t="shared" si="16"/>
        <v>Atliekų tvarkymo tarnyba, UAB</v>
      </c>
      <c r="X68" t="str">
        <f t="shared" si="17"/>
        <v>Atliekų tvarkymo tarnyba, UAB</v>
      </c>
      <c r="Y68" s="47">
        <f t="shared" si="18"/>
        <v>60000</v>
      </c>
    </row>
    <row r="69" spans="4:25" ht="12.75">
      <c r="D69" s="87"/>
      <c r="E69" s="82"/>
      <c r="F69" s="82"/>
      <c r="G69" s="59"/>
      <c r="H69" s="38" t="s">
        <v>128</v>
      </c>
      <c r="I69" s="38" t="s">
        <v>128</v>
      </c>
      <c r="J69" s="41">
        <v>228000</v>
      </c>
      <c r="K69" s="42">
        <v>64</v>
      </c>
      <c r="L69" s="40">
        <f t="shared" si="19"/>
        <v>59</v>
      </c>
      <c r="M69" s="44" t="str">
        <f t="shared" si="23"/>
        <v>link</v>
      </c>
      <c r="N69" s="44" t="str">
        <f t="shared" si="23"/>
        <v>link</v>
      </c>
      <c r="O69" s="44" t="str">
        <f t="shared" si="23"/>
        <v>link</v>
      </c>
      <c r="P69" s="44" t="str">
        <f t="shared" si="23"/>
        <v>link</v>
      </c>
      <c r="Q69" s="44" t="str">
        <f t="shared" si="23"/>
        <v>link</v>
      </c>
      <c r="R69" s="44" t="str">
        <f t="shared" si="23"/>
        <v>link</v>
      </c>
      <c r="S69" t="str">
        <f t="shared" si="12"/>
        <v>KAS</v>
      </c>
      <c r="T69" t="str">
        <f t="shared" si="13"/>
        <v>Vilniaus AATC, UAB</v>
      </c>
      <c r="U69" t="str">
        <f t="shared" si="14"/>
        <v>Vilniaus MSA</v>
      </c>
      <c r="V69" t="str">
        <f t="shared" si="15"/>
        <v>Vilniaus miesto</v>
      </c>
      <c r="W69" t="str">
        <f t="shared" si="16"/>
        <v>Ecoservice, UAB</v>
      </c>
      <c r="X69" t="str">
        <f t="shared" si="17"/>
        <v>Ecoservice, UAB</v>
      </c>
      <c r="Y69" s="47">
        <f t="shared" si="18"/>
        <v>228000</v>
      </c>
    </row>
    <row r="70" spans="4:25" ht="12.75">
      <c r="D70" s="87"/>
      <c r="E70" s="82"/>
      <c r="F70" s="82"/>
      <c r="G70" s="59"/>
      <c r="H70" s="38" t="s">
        <v>116</v>
      </c>
      <c r="I70" s="38" t="s">
        <v>116</v>
      </c>
      <c r="J70" s="41">
        <v>80000</v>
      </c>
      <c r="K70" s="42">
        <v>65</v>
      </c>
      <c r="L70" s="40">
        <f t="shared" si="19"/>
        <v>59</v>
      </c>
      <c r="M70" s="44" t="str">
        <f t="shared" si="23"/>
        <v>link</v>
      </c>
      <c r="N70" s="44" t="str">
        <f t="shared" si="23"/>
        <v>link</v>
      </c>
      <c r="O70" s="44" t="str">
        <f t="shared" si="23"/>
        <v>link</v>
      </c>
      <c r="P70" s="44" t="str">
        <f t="shared" si="23"/>
        <v>link</v>
      </c>
      <c r="Q70" s="44" t="str">
        <f t="shared" si="23"/>
        <v>link</v>
      </c>
      <c r="R70" s="44" t="str">
        <f t="shared" si="23"/>
        <v>link</v>
      </c>
      <c r="S70" t="str">
        <f t="shared" si="12"/>
        <v>KAS</v>
      </c>
      <c r="T70" t="str">
        <f t="shared" si="13"/>
        <v>Vilniaus AATC, UAB</v>
      </c>
      <c r="U70" t="str">
        <f t="shared" si="14"/>
        <v>Vilniaus MSA</v>
      </c>
      <c r="V70" t="str">
        <f t="shared" si="15"/>
        <v>Vilniaus miesto</v>
      </c>
      <c r="W70" t="str">
        <f t="shared" si="16"/>
        <v>Ekonovus, UAB</v>
      </c>
      <c r="X70" t="str">
        <f t="shared" si="17"/>
        <v>Ekonovus, UAB</v>
      </c>
      <c r="Y70" s="47">
        <f t="shared" si="18"/>
        <v>80000</v>
      </c>
    </row>
    <row r="71" spans="4:25" ht="12.75">
      <c r="D71" s="87"/>
      <c r="E71" s="82"/>
      <c r="F71" s="82"/>
      <c r="G71" s="59"/>
      <c r="H71" s="38" t="s">
        <v>157</v>
      </c>
      <c r="I71" s="38" t="s">
        <v>157</v>
      </c>
      <c r="J71" s="41">
        <v>20000</v>
      </c>
      <c r="K71" s="42">
        <v>66</v>
      </c>
      <c r="L71" s="40">
        <f t="shared" si="19"/>
        <v>59</v>
      </c>
      <c r="M71" s="44" t="str">
        <f t="shared" si="23"/>
        <v>link</v>
      </c>
      <c r="N71" s="44" t="str">
        <f t="shared" si="23"/>
        <v>link</v>
      </c>
      <c r="O71" s="44" t="str">
        <f t="shared" si="23"/>
        <v>link</v>
      </c>
      <c r="P71" s="44" t="str">
        <f t="shared" si="23"/>
        <v>link</v>
      </c>
      <c r="Q71" s="44" t="str">
        <f t="shared" si="23"/>
        <v>link</v>
      </c>
      <c r="R71" s="44" t="str">
        <f t="shared" si="23"/>
        <v>link</v>
      </c>
      <c r="S71" t="str">
        <f t="shared" si="12"/>
        <v>KAS</v>
      </c>
      <c r="T71" t="str">
        <f t="shared" si="13"/>
        <v>Vilniaus AATC, UAB</v>
      </c>
      <c r="U71" t="str">
        <f t="shared" si="14"/>
        <v>Vilniaus MSA</v>
      </c>
      <c r="V71" t="str">
        <f t="shared" si="15"/>
        <v>Vilniaus miesto</v>
      </c>
      <c r="W71" t="str">
        <f t="shared" si="16"/>
        <v>Švara visiems, UAB</v>
      </c>
      <c r="X71" t="str">
        <f t="shared" si="17"/>
        <v>Švara visiems, UAB</v>
      </c>
      <c r="Y71" s="47">
        <f t="shared" si="18"/>
        <v>20000</v>
      </c>
    </row>
    <row r="72" spans="4:25" ht="12.75">
      <c r="D72" s="87"/>
      <c r="E72" s="82"/>
      <c r="F72" s="83"/>
      <c r="G72" s="59"/>
      <c r="H72" s="38" t="s">
        <v>158</v>
      </c>
      <c r="I72" s="38" t="s">
        <v>158</v>
      </c>
      <c r="J72" s="41">
        <v>160000</v>
      </c>
      <c r="K72" s="42">
        <v>67</v>
      </c>
      <c r="L72" s="40">
        <f t="shared" si="19"/>
        <v>59</v>
      </c>
      <c r="M72" s="44" t="str">
        <f t="shared" si="23"/>
        <v>link</v>
      </c>
      <c r="N72" s="44" t="str">
        <f t="shared" si="23"/>
        <v>link</v>
      </c>
      <c r="O72" s="44" t="str">
        <f t="shared" si="23"/>
        <v>link</v>
      </c>
      <c r="P72" s="44" t="str">
        <f t="shared" si="23"/>
        <v>link</v>
      </c>
      <c r="Q72" s="44" t="str">
        <f t="shared" si="23"/>
        <v>link</v>
      </c>
      <c r="R72" s="44" t="str">
        <f t="shared" si="23"/>
        <v>link</v>
      </c>
      <c r="S72" t="str">
        <f t="shared" si="12"/>
        <v>KAS</v>
      </c>
      <c r="T72" t="str">
        <f t="shared" si="13"/>
        <v>Vilniaus AATC, UAB</v>
      </c>
      <c r="U72" t="str">
        <f t="shared" si="14"/>
        <v>Vilniaus MSA</v>
      </c>
      <c r="V72" t="str">
        <f t="shared" si="15"/>
        <v>Vilniaus miesto</v>
      </c>
      <c r="W72" t="str">
        <f t="shared" si="16"/>
        <v>VSA Vilniaus, UAB</v>
      </c>
      <c r="X72" t="str">
        <f t="shared" si="17"/>
        <v>VSA Vilniaus, UAB</v>
      </c>
      <c r="Y72" s="47">
        <f t="shared" si="18"/>
        <v>160000</v>
      </c>
    </row>
    <row r="73" spans="4:25" ht="12.75">
      <c r="D73" s="87"/>
      <c r="E73" s="82"/>
      <c r="F73" s="81" t="s">
        <v>112</v>
      </c>
      <c r="G73" s="60" t="s">
        <v>73</v>
      </c>
      <c r="H73" s="38" t="s">
        <v>159</v>
      </c>
      <c r="I73" s="38" t="s">
        <v>159</v>
      </c>
      <c r="J73" s="41">
        <v>0</v>
      </c>
      <c r="K73" s="42">
        <v>68</v>
      </c>
      <c r="L73" s="40">
        <f t="shared" si="19"/>
        <v>60</v>
      </c>
      <c r="M73" s="44" t="str">
        <f t="shared" si="23"/>
        <v>link</v>
      </c>
      <c r="N73" s="44" t="str">
        <f t="shared" si="23"/>
        <v>link</v>
      </c>
      <c r="O73" s="44" t="str">
        <f t="shared" si="23"/>
        <v>link</v>
      </c>
      <c r="P73" s="44" t="str">
        <f t="shared" si="23"/>
        <v>link</v>
      </c>
      <c r="Q73" s="44" t="str">
        <f t="shared" si="23"/>
        <v>link</v>
      </c>
      <c r="R73" s="44" t="str">
        <f t="shared" si="23"/>
        <v>link</v>
      </c>
      <c r="S73" t="str">
        <f t="shared" si="12"/>
        <v>KAS</v>
      </c>
      <c r="T73" t="str">
        <f t="shared" si="13"/>
        <v>Vilniaus AATC, UAB</v>
      </c>
      <c r="U73" t="str">
        <f t="shared" si="14"/>
        <v>Vilniaus RSA</v>
      </c>
      <c r="V73" t="str">
        <f t="shared" si="15"/>
        <v>Vilniaus rajono</v>
      </c>
      <c r="W73" t="str">
        <f t="shared" si="16"/>
        <v>Nemenčinės komunalininkas, UAB</v>
      </c>
      <c r="X73" t="str">
        <f t="shared" si="17"/>
        <v>Nemenčinės komunalininkas, UAB</v>
      </c>
      <c r="Y73" s="47">
        <f t="shared" si="18"/>
        <v>0</v>
      </c>
    </row>
    <row r="74" spans="4:25" ht="13.5" thickBot="1">
      <c r="D74" s="88"/>
      <c r="E74" s="84"/>
      <c r="F74" s="84"/>
      <c r="G74" s="61"/>
      <c r="H74" s="48" t="s">
        <v>160</v>
      </c>
      <c r="I74" s="48" t="s">
        <v>160</v>
      </c>
      <c r="J74" s="49">
        <v>95152</v>
      </c>
      <c r="K74" s="50">
        <v>69</v>
      </c>
      <c r="L74" s="51">
        <f t="shared" si="19"/>
        <v>60</v>
      </c>
      <c r="M74" s="52" t="str">
        <f t="shared" si="23"/>
        <v>link</v>
      </c>
      <c r="N74" s="52" t="str">
        <f t="shared" si="23"/>
        <v>link</v>
      </c>
      <c r="O74" s="52" t="str">
        <f t="shared" si="23"/>
        <v>link</v>
      </c>
      <c r="P74" s="52" t="str">
        <f t="shared" si="23"/>
        <v>link</v>
      </c>
      <c r="Q74" s="52" t="str">
        <f t="shared" si="23"/>
        <v>link</v>
      </c>
      <c r="R74" s="52" t="str">
        <f t="shared" si="23"/>
        <v>link</v>
      </c>
      <c r="S74" t="str">
        <f t="shared" si="12"/>
        <v>KAS</v>
      </c>
      <c r="T74" t="str">
        <f t="shared" si="13"/>
        <v>Vilniaus AATC, UAB</v>
      </c>
      <c r="U74" t="str">
        <f t="shared" si="14"/>
        <v>Vilniaus RSA</v>
      </c>
      <c r="V74" t="str">
        <f t="shared" si="15"/>
        <v>Vilniaus rajono</v>
      </c>
      <c r="W74" t="str">
        <f t="shared" si="16"/>
        <v>Nemėžio komunalininkas, UAB</v>
      </c>
      <c r="X74" t="str">
        <f t="shared" si="17"/>
        <v>Nemėžio komunalininkas, UAB</v>
      </c>
      <c r="Y74" s="47">
        <f t="shared" si="18"/>
        <v>95152</v>
      </c>
    </row>
    <row r="75" ht="13.5" thickTop="1"/>
  </sheetData>
  <sheetProtection/>
  <mergeCells count="24">
    <mergeCell ref="D6:D74"/>
    <mergeCell ref="E6:E12"/>
    <mergeCell ref="E47:E50"/>
    <mergeCell ref="E39:E46"/>
    <mergeCell ref="E33:E38"/>
    <mergeCell ref="E28:E32"/>
    <mergeCell ref="E20:E27"/>
    <mergeCell ref="E13:E19"/>
    <mergeCell ref="E61:E74"/>
    <mergeCell ref="E55:E60"/>
    <mergeCell ref="F6:F12"/>
    <mergeCell ref="F47:F50"/>
    <mergeCell ref="F39:F46"/>
    <mergeCell ref="F28:F32"/>
    <mergeCell ref="F20:F22"/>
    <mergeCell ref="G16:G17"/>
    <mergeCell ref="G44:G45"/>
    <mergeCell ref="G20:G21"/>
    <mergeCell ref="E51:E54"/>
    <mergeCell ref="F62:F63"/>
    <mergeCell ref="F16:F17"/>
    <mergeCell ref="F51:F54"/>
    <mergeCell ref="F73:F74"/>
    <mergeCell ref="F68:F72"/>
  </mergeCells>
  <dataValidations count="1">
    <dataValidation type="list" allowBlank="1" showInputMessage="1" showErrorMessage="1" sqref="M4">
      <formula1>$A$1:$A$3</formula1>
    </dataValidation>
  </dataValidations>
  <printOptions/>
  <pageMargins left="0.7" right="0.7" top="0.75" bottom="0.75" header="0.3" footer="0.3"/>
  <pageSetup orientation="portrait" paperSize="9"/>
  <legacyDrawing r:id="rId2"/>
  <tableParts>
    <tablePart r:id="rId3"/>
  </tableParts>
</worksheet>
</file>

<file path=xl/worksheets/sheet2.xml><?xml version="1.0" encoding="utf-8"?>
<worksheet xmlns="http://schemas.openxmlformats.org/spreadsheetml/2006/main" xmlns:r="http://schemas.openxmlformats.org/officeDocument/2006/relationships">
  <dimension ref="A1:K77"/>
  <sheetViews>
    <sheetView tabSelected="1" zoomScale="70" zoomScaleNormal="70" zoomScalePageLayoutView="0" workbookViewId="0" topLeftCell="A1">
      <selection activeCell="A2" sqref="A2:K2"/>
    </sheetView>
  </sheetViews>
  <sheetFormatPr defaultColWidth="9.140625" defaultRowHeight="12.75"/>
  <cols>
    <col min="1" max="1" width="6.8515625" style="104" customWidth="1"/>
    <col min="2" max="2" width="19.00390625" style="104" customWidth="1"/>
    <col min="3" max="3" width="17.8515625" style="104" customWidth="1"/>
    <col min="4" max="4" width="35.8515625" style="104" customWidth="1"/>
    <col min="5" max="5" width="12.7109375" style="105" customWidth="1"/>
    <col min="6" max="6" width="19.7109375" style="106" customWidth="1"/>
    <col min="7" max="7" width="15.7109375" style="105" customWidth="1"/>
    <col min="8" max="8" width="9.140625" style="104" customWidth="1"/>
    <col min="9" max="9" width="13.8515625" style="105" customWidth="1"/>
    <col min="10" max="10" width="26.00390625" style="106" customWidth="1"/>
    <col min="11" max="11" width="92.421875" style="104" customWidth="1"/>
    <col min="12" max="16384" width="9.140625" style="104" customWidth="1"/>
  </cols>
  <sheetData>
    <row r="1" ht="12.75">
      <c r="K1" s="104" t="s">
        <v>341</v>
      </c>
    </row>
    <row r="2" spans="1:11" ht="33.75" customHeight="1" thickBot="1">
      <c r="A2" s="139" t="s">
        <v>373</v>
      </c>
      <c r="B2" s="138"/>
      <c r="C2" s="138"/>
      <c r="D2" s="138"/>
      <c r="E2" s="138"/>
      <c r="F2" s="138"/>
      <c r="G2" s="138"/>
      <c r="H2" s="138"/>
      <c r="I2" s="138"/>
      <c r="J2" s="138"/>
      <c r="K2" s="138"/>
    </row>
    <row r="3" spans="5:11" ht="13.5" thickBot="1">
      <c r="E3" s="123" t="s">
        <v>351</v>
      </c>
      <c r="F3" s="124"/>
      <c r="G3" s="125"/>
      <c r="H3" s="126" t="s">
        <v>350</v>
      </c>
      <c r="I3" s="127"/>
      <c r="J3" s="124"/>
      <c r="K3" s="128"/>
    </row>
    <row r="4" spans="1:11" s="107" customFormat="1" ht="39" thickBot="1">
      <c r="A4" s="129" t="s">
        <v>167</v>
      </c>
      <c r="B4" s="130" t="s">
        <v>75</v>
      </c>
      <c r="C4" s="130" t="s">
        <v>13</v>
      </c>
      <c r="D4" s="131" t="s">
        <v>115</v>
      </c>
      <c r="E4" s="132" t="s">
        <v>239</v>
      </c>
      <c r="F4" s="133" t="s">
        <v>241</v>
      </c>
      <c r="G4" s="134" t="s">
        <v>240</v>
      </c>
      <c r="H4" s="135" t="s">
        <v>362</v>
      </c>
      <c r="I4" s="136" t="s">
        <v>361</v>
      </c>
      <c r="J4" s="133" t="s">
        <v>360</v>
      </c>
      <c r="K4" s="137" t="s">
        <v>359</v>
      </c>
    </row>
    <row r="5" spans="1:11" ht="12.75">
      <c r="A5" s="114" t="s">
        <v>222</v>
      </c>
      <c r="B5" s="120" t="s">
        <v>96</v>
      </c>
      <c r="C5" s="120" t="s">
        <v>45</v>
      </c>
      <c r="D5" s="116" t="s">
        <v>134</v>
      </c>
      <c r="E5" s="108">
        <v>41422</v>
      </c>
      <c r="F5" s="109" t="s">
        <v>333</v>
      </c>
      <c r="G5" s="110" t="s">
        <v>242</v>
      </c>
      <c r="H5" s="114">
        <v>1</v>
      </c>
      <c r="I5" s="115">
        <v>41582</v>
      </c>
      <c r="J5" s="109" t="s">
        <v>339</v>
      </c>
      <c r="K5" s="116" t="s">
        <v>337</v>
      </c>
    </row>
    <row r="6" spans="1:11" ht="12.75">
      <c r="A6" s="114" t="s">
        <v>222</v>
      </c>
      <c r="B6" s="120" t="s">
        <v>76</v>
      </c>
      <c r="C6" s="120" t="s">
        <v>14</v>
      </c>
      <c r="D6" s="116" t="s">
        <v>116</v>
      </c>
      <c r="E6" s="108">
        <v>41367</v>
      </c>
      <c r="F6" s="109">
        <v>40</v>
      </c>
      <c r="G6" s="110" t="s">
        <v>242</v>
      </c>
      <c r="H6" s="114">
        <v>1</v>
      </c>
      <c r="I6" s="115">
        <v>41571</v>
      </c>
      <c r="J6" s="109">
        <v>188</v>
      </c>
      <c r="K6" s="116" t="s">
        <v>337</v>
      </c>
    </row>
    <row r="7" spans="1:11" ht="12.75">
      <c r="A7" s="114" t="s">
        <v>222</v>
      </c>
      <c r="B7" s="120" t="s">
        <v>76</v>
      </c>
      <c r="C7" s="120" t="s">
        <v>15</v>
      </c>
      <c r="D7" s="116" t="s">
        <v>116</v>
      </c>
      <c r="E7" s="108">
        <v>41367</v>
      </c>
      <c r="F7" s="109">
        <v>46</v>
      </c>
      <c r="G7" s="110" t="s">
        <v>242</v>
      </c>
      <c r="H7" s="114">
        <v>1</v>
      </c>
      <c r="I7" s="115">
        <v>41571</v>
      </c>
      <c r="J7" s="109">
        <v>188</v>
      </c>
      <c r="K7" s="116" t="s">
        <v>337</v>
      </c>
    </row>
    <row r="8" spans="1:11" ht="12.75">
      <c r="A8" s="114" t="s">
        <v>222</v>
      </c>
      <c r="B8" s="120" t="s">
        <v>99</v>
      </c>
      <c r="C8" s="120" t="s">
        <v>60</v>
      </c>
      <c r="D8" s="116" t="s">
        <v>146</v>
      </c>
      <c r="E8" s="108">
        <v>41465</v>
      </c>
      <c r="F8" s="109" t="s">
        <v>251</v>
      </c>
      <c r="G8" s="110" t="s">
        <v>242</v>
      </c>
      <c r="H8" s="114">
        <v>1</v>
      </c>
      <c r="I8" s="115">
        <v>41479</v>
      </c>
      <c r="J8" s="109" t="s">
        <v>252</v>
      </c>
      <c r="K8" s="116" t="s">
        <v>337</v>
      </c>
    </row>
    <row r="9" spans="1:11" ht="12.75">
      <c r="A9" s="114" t="s">
        <v>222</v>
      </c>
      <c r="B9" s="120" t="s">
        <v>76</v>
      </c>
      <c r="C9" s="120" t="s">
        <v>16</v>
      </c>
      <c r="D9" s="116" t="s">
        <v>116</v>
      </c>
      <c r="E9" s="108">
        <v>41367</v>
      </c>
      <c r="F9" s="109">
        <v>45</v>
      </c>
      <c r="G9" s="110" t="s">
        <v>242</v>
      </c>
      <c r="H9" s="114">
        <v>1</v>
      </c>
      <c r="I9" s="115">
        <v>41571</v>
      </c>
      <c r="J9" s="109">
        <v>188</v>
      </c>
      <c r="K9" s="116" t="s">
        <v>337</v>
      </c>
    </row>
    <row r="10" spans="1:11" ht="12.75">
      <c r="A10" s="114" t="s">
        <v>222</v>
      </c>
      <c r="B10" s="120" t="s">
        <v>90</v>
      </c>
      <c r="C10" s="120" t="s">
        <v>39</v>
      </c>
      <c r="D10" s="116" t="s">
        <v>130</v>
      </c>
      <c r="E10" s="108">
        <v>41352</v>
      </c>
      <c r="F10" s="109" t="s">
        <v>317</v>
      </c>
      <c r="G10" s="110" t="s">
        <v>242</v>
      </c>
      <c r="H10" s="114">
        <v>1</v>
      </c>
      <c r="I10" s="115">
        <v>41561</v>
      </c>
      <c r="J10" s="109" t="s">
        <v>318</v>
      </c>
      <c r="K10" s="116" t="s">
        <v>337</v>
      </c>
    </row>
    <row r="11" spans="1:11" ht="12.75">
      <c r="A11" s="114" t="s">
        <v>222</v>
      </c>
      <c r="B11" s="120" t="s">
        <v>76</v>
      </c>
      <c r="C11" s="120" t="s">
        <v>17</v>
      </c>
      <c r="D11" s="116" t="s">
        <v>117</v>
      </c>
      <c r="E11" s="108">
        <v>41367</v>
      </c>
      <c r="F11" s="109">
        <v>43</v>
      </c>
      <c r="G11" s="110" t="s">
        <v>242</v>
      </c>
      <c r="H11" s="114">
        <v>1</v>
      </c>
      <c r="I11" s="115">
        <v>41529</v>
      </c>
      <c r="J11" s="109" t="s">
        <v>243</v>
      </c>
      <c r="K11" s="116" t="s">
        <v>337</v>
      </c>
    </row>
    <row r="12" spans="1:11" ht="12.75">
      <c r="A12" s="114" t="s">
        <v>222</v>
      </c>
      <c r="B12" s="120" t="s">
        <v>105</v>
      </c>
      <c r="C12" s="120" t="s">
        <v>66</v>
      </c>
      <c r="D12" s="116" t="s">
        <v>152</v>
      </c>
      <c r="E12" s="108">
        <v>41388</v>
      </c>
      <c r="F12" s="109" t="s">
        <v>275</v>
      </c>
      <c r="G12" s="110" t="s">
        <v>242</v>
      </c>
      <c r="H12" s="114">
        <v>1</v>
      </c>
      <c r="I12" s="115">
        <v>41520</v>
      </c>
      <c r="J12" s="109" t="s">
        <v>276</v>
      </c>
      <c r="K12" s="116" t="s">
        <v>337</v>
      </c>
    </row>
    <row r="13" spans="1:11" ht="12.75">
      <c r="A13" s="114" t="s">
        <v>222</v>
      </c>
      <c r="B13" s="120" t="s">
        <v>100</v>
      </c>
      <c r="C13" s="120" t="s">
        <v>61</v>
      </c>
      <c r="D13" s="116" t="s">
        <v>147</v>
      </c>
      <c r="E13" s="108">
        <v>41515</v>
      </c>
      <c r="F13" s="109" t="s">
        <v>257</v>
      </c>
      <c r="G13" s="110" t="s">
        <v>242</v>
      </c>
      <c r="H13" s="114">
        <v>1</v>
      </c>
      <c r="I13" s="115">
        <v>41505</v>
      </c>
      <c r="J13" s="109" t="s">
        <v>258</v>
      </c>
      <c r="K13" s="116" t="s">
        <v>337</v>
      </c>
    </row>
    <row r="14" spans="1:11" ht="12.75">
      <c r="A14" s="114" t="s">
        <v>222</v>
      </c>
      <c r="B14" s="120" t="s">
        <v>77</v>
      </c>
      <c r="C14" s="120" t="s">
        <v>21</v>
      </c>
      <c r="D14" s="116" t="s">
        <v>119</v>
      </c>
      <c r="E14" s="108">
        <v>41507</v>
      </c>
      <c r="F14" s="109" t="s">
        <v>283</v>
      </c>
      <c r="G14" s="110" t="s">
        <v>242</v>
      </c>
      <c r="H14" s="114">
        <v>1</v>
      </c>
      <c r="I14" s="115">
        <v>41578</v>
      </c>
      <c r="J14" s="109" t="s">
        <v>284</v>
      </c>
      <c r="K14" s="116" t="s">
        <v>337</v>
      </c>
    </row>
    <row r="15" spans="1:11" ht="12.75">
      <c r="A15" s="114" t="s">
        <v>222</v>
      </c>
      <c r="B15" s="120" t="s">
        <v>96</v>
      </c>
      <c r="C15" s="120" t="s">
        <v>46</v>
      </c>
      <c r="D15" s="116" t="s">
        <v>344</v>
      </c>
      <c r="E15" s="108">
        <v>41414</v>
      </c>
      <c r="F15" s="109" t="s">
        <v>328</v>
      </c>
      <c r="G15" s="110" t="s">
        <v>242</v>
      </c>
      <c r="H15" s="114">
        <v>2</v>
      </c>
      <c r="I15" s="115">
        <v>43313</v>
      </c>
      <c r="J15" s="109" t="s">
        <v>348</v>
      </c>
      <c r="K15" s="116" t="s">
        <v>337</v>
      </c>
    </row>
    <row r="16" spans="1:11" ht="12.75">
      <c r="A16" s="114" t="s">
        <v>222</v>
      </c>
      <c r="B16" s="120" t="s">
        <v>97</v>
      </c>
      <c r="C16" s="120" t="s">
        <v>52</v>
      </c>
      <c r="D16" s="116" t="s">
        <v>141</v>
      </c>
      <c r="E16" s="108">
        <v>41430</v>
      </c>
      <c r="F16" s="109" t="s">
        <v>305</v>
      </c>
      <c r="G16" s="110" t="s">
        <v>242</v>
      </c>
      <c r="H16" s="114">
        <v>2</v>
      </c>
      <c r="I16" s="115">
        <v>43740</v>
      </c>
      <c r="J16" s="109" t="s">
        <v>364</v>
      </c>
      <c r="K16" s="116" t="s">
        <v>346</v>
      </c>
    </row>
    <row r="17" spans="1:11" ht="12.75">
      <c r="A17" s="114" t="s">
        <v>222</v>
      </c>
      <c r="B17" s="120" t="s">
        <v>97</v>
      </c>
      <c r="C17" s="120" t="s">
        <v>52</v>
      </c>
      <c r="D17" s="116" t="s">
        <v>116</v>
      </c>
      <c r="E17" s="108">
        <v>41430</v>
      </c>
      <c r="F17" s="109" t="s">
        <v>305</v>
      </c>
      <c r="G17" s="110" t="s">
        <v>242</v>
      </c>
      <c r="H17" s="114">
        <v>2</v>
      </c>
      <c r="I17" s="115">
        <v>44082</v>
      </c>
      <c r="J17" s="109" t="s">
        <v>366</v>
      </c>
      <c r="K17" s="116" t="s">
        <v>358</v>
      </c>
    </row>
    <row r="18" spans="1:11" ht="12.75">
      <c r="A18" s="114" t="s">
        <v>222</v>
      </c>
      <c r="B18" s="120" t="s">
        <v>97</v>
      </c>
      <c r="C18" s="120" t="s">
        <v>52</v>
      </c>
      <c r="D18" s="116" t="s">
        <v>365</v>
      </c>
      <c r="E18" s="108">
        <v>41430</v>
      </c>
      <c r="F18" s="109" t="s">
        <v>305</v>
      </c>
      <c r="G18" s="110" t="s">
        <v>242</v>
      </c>
      <c r="H18" s="114">
        <v>2</v>
      </c>
      <c r="I18" s="115">
        <v>44041</v>
      </c>
      <c r="J18" s="109" t="s">
        <v>369</v>
      </c>
      <c r="K18" s="116" t="s">
        <v>358</v>
      </c>
    </row>
    <row r="19" spans="1:11" ht="12.75">
      <c r="A19" s="114" t="s">
        <v>222</v>
      </c>
      <c r="B19" s="120" t="s">
        <v>78</v>
      </c>
      <c r="C19" s="120" t="s">
        <v>22</v>
      </c>
      <c r="D19" s="116" t="s">
        <v>120</v>
      </c>
      <c r="E19" s="108">
        <v>41458</v>
      </c>
      <c r="F19" s="109" t="s">
        <v>280</v>
      </c>
      <c r="G19" s="110" t="s">
        <v>242</v>
      </c>
      <c r="H19" s="114">
        <v>1</v>
      </c>
      <c r="I19" s="115">
        <v>41554</v>
      </c>
      <c r="J19" s="109" t="s">
        <v>336</v>
      </c>
      <c r="K19" s="116" t="s">
        <v>337</v>
      </c>
    </row>
    <row r="20" spans="1:11" ht="12.75">
      <c r="A20" s="114" t="s">
        <v>222</v>
      </c>
      <c r="B20" s="120" t="s">
        <v>89</v>
      </c>
      <c r="C20" s="120" t="s">
        <v>34</v>
      </c>
      <c r="D20" s="116" t="s">
        <v>129</v>
      </c>
      <c r="E20" s="108">
        <v>41362</v>
      </c>
      <c r="F20" s="109" t="s">
        <v>299</v>
      </c>
      <c r="G20" s="110" t="s">
        <v>242</v>
      </c>
      <c r="H20" s="114">
        <v>1</v>
      </c>
      <c r="I20" s="115">
        <v>41561</v>
      </c>
      <c r="J20" s="109" t="s">
        <v>300</v>
      </c>
      <c r="K20" s="116" t="s">
        <v>337</v>
      </c>
    </row>
    <row r="21" spans="1:11" ht="12.75">
      <c r="A21" s="114" t="s">
        <v>222</v>
      </c>
      <c r="B21" s="120" t="s">
        <v>79</v>
      </c>
      <c r="C21" s="120" t="s">
        <v>23</v>
      </c>
      <c r="D21" s="116" t="s">
        <v>121</v>
      </c>
      <c r="E21" s="108">
        <v>41453</v>
      </c>
      <c r="F21" s="109" t="s">
        <v>277</v>
      </c>
      <c r="G21" s="110" t="s">
        <v>242</v>
      </c>
      <c r="H21" s="114">
        <v>1</v>
      </c>
      <c r="I21" s="115">
        <v>41801</v>
      </c>
      <c r="J21" s="109" t="s">
        <v>278</v>
      </c>
      <c r="K21" s="116" t="s">
        <v>337</v>
      </c>
    </row>
    <row r="22" spans="1:11" ht="12.75">
      <c r="A22" s="114" t="s">
        <v>222</v>
      </c>
      <c r="B22" s="120" t="s">
        <v>80</v>
      </c>
      <c r="C22" s="120" t="s">
        <v>24</v>
      </c>
      <c r="D22" s="116" t="s">
        <v>116</v>
      </c>
      <c r="E22" s="108">
        <v>41473</v>
      </c>
      <c r="F22" s="109" t="s">
        <v>279</v>
      </c>
      <c r="G22" s="110" t="s">
        <v>242</v>
      </c>
      <c r="H22" s="114">
        <v>1</v>
      </c>
      <c r="I22" s="115">
        <v>41509</v>
      </c>
      <c r="J22" s="109" t="s">
        <v>334</v>
      </c>
      <c r="K22" s="116" t="s">
        <v>337</v>
      </c>
    </row>
    <row r="23" spans="1:11" ht="12.75">
      <c r="A23" s="114" t="s">
        <v>222</v>
      </c>
      <c r="B23" s="120" t="s">
        <v>89</v>
      </c>
      <c r="C23" s="120" t="s">
        <v>35</v>
      </c>
      <c r="D23" s="116" t="s">
        <v>128</v>
      </c>
      <c r="E23" s="108">
        <v>41362</v>
      </c>
      <c r="F23" s="109" t="s">
        <v>299</v>
      </c>
      <c r="G23" s="110" t="s">
        <v>242</v>
      </c>
      <c r="H23" s="114">
        <v>1</v>
      </c>
      <c r="I23" s="115">
        <v>41547</v>
      </c>
      <c r="J23" s="109" t="s">
        <v>301</v>
      </c>
      <c r="K23" s="116" t="s">
        <v>337</v>
      </c>
    </row>
    <row r="24" spans="1:11" ht="12.75">
      <c r="A24" s="114" t="s">
        <v>222</v>
      </c>
      <c r="B24" s="120" t="s">
        <v>81</v>
      </c>
      <c r="C24" s="120" t="s">
        <v>25</v>
      </c>
      <c r="D24" s="116" t="s">
        <v>116</v>
      </c>
      <c r="E24" s="108">
        <v>41386</v>
      </c>
      <c r="F24" s="109" t="s">
        <v>281</v>
      </c>
      <c r="G24" s="110" t="s">
        <v>242</v>
      </c>
      <c r="H24" s="114">
        <v>1</v>
      </c>
      <c r="I24" s="115">
        <v>41491</v>
      </c>
      <c r="J24" s="109" t="s">
        <v>282</v>
      </c>
      <c r="K24" s="116" t="s">
        <v>337</v>
      </c>
    </row>
    <row r="25" spans="1:11" ht="12.75">
      <c r="A25" s="114" t="s">
        <v>222</v>
      </c>
      <c r="B25" s="120" t="s">
        <v>81</v>
      </c>
      <c r="C25" s="120" t="s">
        <v>25</v>
      </c>
      <c r="D25" s="116" t="s">
        <v>116</v>
      </c>
      <c r="E25" s="108">
        <v>41386</v>
      </c>
      <c r="F25" s="109" t="s">
        <v>281</v>
      </c>
      <c r="G25" s="110" t="s">
        <v>242</v>
      </c>
      <c r="H25" s="114">
        <v>2</v>
      </c>
      <c r="I25" s="115">
        <v>44199</v>
      </c>
      <c r="J25" s="109" t="s">
        <v>370</v>
      </c>
      <c r="K25" s="116" t="s">
        <v>346</v>
      </c>
    </row>
    <row r="26" spans="1:11" ht="12.75">
      <c r="A26" s="114" t="s">
        <v>222</v>
      </c>
      <c r="B26" s="120" t="s">
        <v>96</v>
      </c>
      <c r="C26" s="120" t="s">
        <v>47</v>
      </c>
      <c r="D26" s="116" t="s">
        <v>136</v>
      </c>
      <c r="E26" s="108">
        <v>41414</v>
      </c>
      <c r="F26" s="109" t="s">
        <v>326</v>
      </c>
      <c r="G26" s="110" t="s">
        <v>242</v>
      </c>
      <c r="H26" s="114">
        <v>1</v>
      </c>
      <c r="I26" s="115">
        <v>41534</v>
      </c>
      <c r="J26" s="109" t="s">
        <v>327</v>
      </c>
      <c r="K26" s="116" t="s">
        <v>337</v>
      </c>
    </row>
    <row r="27" spans="1:11" ht="12.75">
      <c r="A27" s="114" t="s">
        <v>222</v>
      </c>
      <c r="B27" s="120" t="s">
        <v>83</v>
      </c>
      <c r="C27" s="120" t="s">
        <v>27</v>
      </c>
      <c r="D27" s="116" t="s">
        <v>347</v>
      </c>
      <c r="E27" s="108">
        <v>41829</v>
      </c>
      <c r="F27" s="109" t="s">
        <v>287</v>
      </c>
      <c r="G27" s="110" t="s">
        <v>242</v>
      </c>
      <c r="H27" s="114">
        <v>1</v>
      </c>
      <c r="I27" s="115">
        <v>41514</v>
      </c>
      <c r="J27" s="109" t="s">
        <v>288</v>
      </c>
      <c r="K27" s="116" t="s">
        <v>337</v>
      </c>
    </row>
    <row r="28" spans="1:11" ht="12.75">
      <c r="A28" s="114" t="s">
        <v>222</v>
      </c>
      <c r="B28" s="120" t="s">
        <v>84</v>
      </c>
      <c r="C28" s="120" t="s">
        <v>28</v>
      </c>
      <c r="D28" s="116" t="s">
        <v>116</v>
      </c>
      <c r="E28" s="108">
        <v>41456</v>
      </c>
      <c r="F28" s="109" t="s">
        <v>338</v>
      </c>
      <c r="G28" s="110" t="s">
        <v>242</v>
      </c>
      <c r="H28" s="114">
        <v>1</v>
      </c>
      <c r="I28" s="115">
        <v>41725</v>
      </c>
      <c r="J28" s="109" t="s">
        <v>289</v>
      </c>
      <c r="K28" s="116" t="s">
        <v>337</v>
      </c>
    </row>
    <row r="29" spans="1:11" ht="12.75">
      <c r="A29" s="114" t="s">
        <v>222</v>
      </c>
      <c r="B29" s="120" t="s">
        <v>84</v>
      </c>
      <c r="C29" s="120" t="s">
        <v>28</v>
      </c>
      <c r="D29" s="116" t="s">
        <v>116</v>
      </c>
      <c r="E29" s="108">
        <v>41456</v>
      </c>
      <c r="F29" s="109" t="s">
        <v>338</v>
      </c>
      <c r="G29" s="110" t="s">
        <v>242</v>
      </c>
      <c r="H29" s="114">
        <v>2</v>
      </c>
      <c r="I29" s="115">
        <v>43398</v>
      </c>
      <c r="J29" s="109" t="s">
        <v>363</v>
      </c>
      <c r="K29" s="116" t="s">
        <v>346</v>
      </c>
    </row>
    <row r="30" spans="1:11" ht="12.75">
      <c r="A30" s="114" t="s">
        <v>222</v>
      </c>
      <c r="B30" s="120" t="s">
        <v>85</v>
      </c>
      <c r="C30" s="120" t="s">
        <v>29</v>
      </c>
      <c r="D30" s="116" t="s">
        <v>125</v>
      </c>
      <c r="E30" s="108">
        <v>41513</v>
      </c>
      <c r="F30" s="109" t="s">
        <v>290</v>
      </c>
      <c r="G30" s="110" t="s">
        <v>242</v>
      </c>
      <c r="H30" s="114">
        <v>1</v>
      </c>
      <c r="I30" s="115">
        <v>41635</v>
      </c>
      <c r="J30" s="109" t="s">
        <v>291</v>
      </c>
      <c r="K30" s="116" t="s">
        <v>337</v>
      </c>
    </row>
    <row r="31" spans="1:11" ht="12.75">
      <c r="A31" s="114" t="s">
        <v>222</v>
      </c>
      <c r="B31" s="120" t="s">
        <v>91</v>
      </c>
      <c r="C31" s="120" t="s">
        <v>40</v>
      </c>
      <c r="D31" s="116" t="s">
        <v>150</v>
      </c>
      <c r="E31" s="108">
        <v>41578</v>
      </c>
      <c r="F31" s="109" t="s">
        <v>316</v>
      </c>
      <c r="G31" s="110" t="s">
        <v>242</v>
      </c>
      <c r="H31" s="114">
        <v>1</v>
      </c>
      <c r="I31" s="115">
        <v>43525</v>
      </c>
      <c r="J31" s="109" t="s">
        <v>352</v>
      </c>
      <c r="K31" s="116" t="s">
        <v>337</v>
      </c>
    </row>
    <row r="32" spans="1:11" ht="12.75">
      <c r="A32" s="114" t="s">
        <v>222</v>
      </c>
      <c r="B32" s="120" t="s">
        <v>76</v>
      </c>
      <c r="C32" s="120" t="s">
        <v>18</v>
      </c>
      <c r="D32" s="116" t="s">
        <v>344</v>
      </c>
      <c r="E32" s="108">
        <v>41367</v>
      </c>
      <c r="F32" s="109">
        <v>41</v>
      </c>
      <c r="G32" s="110" t="s">
        <v>242</v>
      </c>
      <c r="H32" s="114">
        <v>1</v>
      </c>
      <c r="I32" s="115">
        <v>41576</v>
      </c>
      <c r="J32" s="109" t="s">
        <v>335</v>
      </c>
      <c r="K32" s="116" t="s">
        <v>337</v>
      </c>
    </row>
    <row r="33" spans="1:11" ht="12.75">
      <c r="A33" s="114" t="s">
        <v>222</v>
      </c>
      <c r="B33" s="120" t="s">
        <v>89</v>
      </c>
      <c r="C33" s="120" t="s">
        <v>36</v>
      </c>
      <c r="D33" s="116" t="s">
        <v>129</v>
      </c>
      <c r="E33" s="108">
        <v>41362</v>
      </c>
      <c r="F33" s="109" t="s">
        <v>299</v>
      </c>
      <c r="G33" s="110" t="s">
        <v>242</v>
      </c>
      <c r="H33" s="114">
        <v>1</v>
      </c>
      <c r="I33" s="115">
        <v>41561</v>
      </c>
      <c r="J33" s="109" t="s">
        <v>300</v>
      </c>
      <c r="K33" s="116" t="s">
        <v>337</v>
      </c>
    </row>
    <row r="34" spans="1:11" ht="12.75">
      <c r="A34" s="114" t="s">
        <v>222</v>
      </c>
      <c r="B34" s="120" t="s">
        <v>98</v>
      </c>
      <c r="C34" s="120" t="s">
        <v>56</v>
      </c>
      <c r="D34" s="116" t="s">
        <v>344</v>
      </c>
      <c r="E34" s="108">
        <v>43585</v>
      </c>
      <c r="F34" s="109" t="s">
        <v>355</v>
      </c>
      <c r="G34" s="110" t="s">
        <v>242</v>
      </c>
      <c r="H34" s="114">
        <v>2</v>
      </c>
      <c r="I34" s="115">
        <v>43038</v>
      </c>
      <c r="J34" s="109" t="s">
        <v>345</v>
      </c>
      <c r="K34" s="116" t="s">
        <v>346</v>
      </c>
    </row>
    <row r="35" spans="1:11" ht="12.75">
      <c r="A35" s="114" t="s">
        <v>222</v>
      </c>
      <c r="B35" s="120" t="s">
        <v>101</v>
      </c>
      <c r="C35" s="120" t="s">
        <v>62</v>
      </c>
      <c r="D35" s="116" t="s">
        <v>148</v>
      </c>
      <c r="E35" s="108">
        <v>41515</v>
      </c>
      <c r="F35" s="109" t="s">
        <v>253</v>
      </c>
      <c r="G35" s="110" t="s">
        <v>242</v>
      </c>
      <c r="H35" s="114">
        <v>1</v>
      </c>
      <c r="I35" s="115">
        <v>41586</v>
      </c>
      <c r="J35" s="109" t="s">
        <v>254</v>
      </c>
      <c r="K35" s="116" t="s">
        <v>337</v>
      </c>
    </row>
    <row r="36" spans="1:11" ht="12.75">
      <c r="A36" s="114" t="s">
        <v>222</v>
      </c>
      <c r="B36" s="120" t="s">
        <v>83</v>
      </c>
      <c r="C36" s="120" t="s">
        <v>30</v>
      </c>
      <c r="D36" s="116" t="s">
        <v>347</v>
      </c>
      <c r="E36" s="108">
        <v>42024</v>
      </c>
      <c r="F36" s="109" t="s">
        <v>292</v>
      </c>
      <c r="G36" s="110" t="s">
        <v>242</v>
      </c>
      <c r="H36" s="114">
        <v>1</v>
      </c>
      <c r="I36" s="115">
        <v>41514</v>
      </c>
      <c r="J36" s="109" t="s">
        <v>293</v>
      </c>
      <c r="K36" s="116" t="s">
        <v>342</v>
      </c>
    </row>
    <row r="37" spans="1:11" ht="12.75">
      <c r="A37" s="114" t="s">
        <v>222</v>
      </c>
      <c r="B37" s="120" t="s">
        <v>97</v>
      </c>
      <c r="C37" s="120" t="s">
        <v>53</v>
      </c>
      <c r="D37" s="116" t="s">
        <v>128</v>
      </c>
      <c r="E37" s="108">
        <v>41430</v>
      </c>
      <c r="F37" s="109" t="s">
        <v>305</v>
      </c>
      <c r="G37" s="110" t="s">
        <v>242</v>
      </c>
      <c r="H37" s="114">
        <v>1</v>
      </c>
      <c r="I37" s="115">
        <v>41533</v>
      </c>
      <c r="J37" s="109" t="s">
        <v>308</v>
      </c>
      <c r="K37" s="116" t="s">
        <v>337</v>
      </c>
    </row>
    <row r="38" spans="1:11" ht="12.75">
      <c r="A38" s="114" t="s">
        <v>222</v>
      </c>
      <c r="B38" s="120" t="s">
        <v>96</v>
      </c>
      <c r="C38" s="120" t="s">
        <v>48</v>
      </c>
      <c r="D38" s="116" t="s">
        <v>137</v>
      </c>
      <c r="E38" s="108">
        <v>41414</v>
      </c>
      <c r="F38" s="109" t="s">
        <v>331</v>
      </c>
      <c r="G38" s="110" t="s">
        <v>242</v>
      </c>
      <c r="H38" s="114">
        <v>1</v>
      </c>
      <c r="I38" s="115">
        <v>41529</v>
      </c>
      <c r="J38" s="109" t="s">
        <v>332</v>
      </c>
      <c r="K38" s="116" t="s">
        <v>337</v>
      </c>
    </row>
    <row r="39" spans="1:11" ht="12.75">
      <c r="A39" s="114" t="s">
        <v>222</v>
      </c>
      <c r="B39" s="120" t="s">
        <v>86</v>
      </c>
      <c r="C39" s="120" t="s">
        <v>31</v>
      </c>
      <c r="D39" s="116" t="s">
        <v>340</v>
      </c>
      <c r="E39" s="108">
        <v>41521</v>
      </c>
      <c r="F39" s="109" t="s">
        <v>294</v>
      </c>
      <c r="G39" s="110" t="s">
        <v>242</v>
      </c>
      <c r="H39" s="114">
        <v>1</v>
      </c>
      <c r="I39" s="115">
        <v>41638</v>
      </c>
      <c r="J39" s="109" t="s">
        <v>295</v>
      </c>
      <c r="K39" s="116" t="s">
        <v>337</v>
      </c>
    </row>
    <row r="40" spans="1:11" ht="12.75">
      <c r="A40" s="114" t="s">
        <v>222</v>
      </c>
      <c r="B40" s="120" t="s">
        <v>92</v>
      </c>
      <c r="C40" s="120" t="s">
        <v>41</v>
      </c>
      <c r="D40" s="116" t="s">
        <v>131</v>
      </c>
      <c r="E40" s="108">
        <v>41394</v>
      </c>
      <c r="F40" s="109" t="s">
        <v>309</v>
      </c>
      <c r="G40" s="110" t="s">
        <v>242</v>
      </c>
      <c r="H40" s="114">
        <v>1</v>
      </c>
      <c r="I40" s="115">
        <v>41547</v>
      </c>
      <c r="J40" s="109" t="s">
        <v>310</v>
      </c>
      <c r="K40" s="116" t="s">
        <v>337</v>
      </c>
    </row>
    <row r="41" spans="1:11" ht="12.75">
      <c r="A41" s="114" t="s">
        <v>222</v>
      </c>
      <c r="B41" s="120" t="s">
        <v>93</v>
      </c>
      <c r="C41" s="120" t="s">
        <v>42</v>
      </c>
      <c r="D41" s="116" t="s">
        <v>131</v>
      </c>
      <c r="E41" s="108">
        <v>41457</v>
      </c>
      <c r="F41" s="109" t="s">
        <v>311</v>
      </c>
      <c r="G41" s="110" t="s">
        <v>242</v>
      </c>
      <c r="H41" s="114">
        <v>1</v>
      </c>
      <c r="I41" s="115" t="s">
        <v>312</v>
      </c>
      <c r="J41" s="109" t="s">
        <v>313</v>
      </c>
      <c r="K41" s="116" t="s">
        <v>337</v>
      </c>
    </row>
    <row r="42" spans="1:11" ht="12.75">
      <c r="A42" s="114" t="s">
        <v>222</v>
      </c>
      <c r="B42" s="120" t="s">
        <v>94</v>
      </c>
      <c r="C42" s="120" t="s">
        <v>43</v>
      </c>
      <c r="D42" s="116" t="s">
        <v>132</v>
      </c>
      <c r="E42" s="108">
        <v>41386</v>
      </c>
      <c r="F42" s="109" t="s">
        <v>319</v>
      </c>
      <c r="G42" s="110" t="s">
        <v>242</v>
      </c>
      <c r="H42" s="114">
        <v>1</v>
      </c>
      <c r="I42" s="115">
        <v>41480</v>
      </c>
      <c r="J42" s="109" t="s">
        <v>320</v>
      </c>
      <c r="K42" s="116" t="s">
        <v>337</v>
      </c>
    </row>
    <row r="43" spans="1:11" ht="12.75">
      <c r="A43" s="114" t="s">
        <v>222</v>
      </c>
      <c r="B43" s="120" t="s">
        <v>98</v>
      </c>
      <c r="C43" s="120" t="s">
        <v>57</v>
      </c>
      <c r="D43" s="116" t="s">
        <v>145</v>
      </c>
      <c r="E43" s="108">
        <v>41407</v>
      </c>
      <c r="F43" s="109" t="s">
        <v>246</v>
      </c>
      <c r="G43" s="110" t="s">
        <v>242</v>
      </c>
      <c r="H43" s="114">
        <v>1</v>
      </c>
      <c r="I43" s="115">
        <v>41568</v>
      </c>
      <c r="J43" s="109" t="s">
        <v>247</v>
      </c>
      <c r="K43" s="116" t="s">
        <v>337</v>
      </c>
    </row>
    <row r="44" spans="1:11" ht="12.75">
      <c r="A44" s="114" t="s">
        <v>222</v>
      </c>
      <c r="B44" s="120" t="s">
        <v>76</v>
      </c>
      <c r="C44" s="120" t="s">
        <v>19</v>
      </c>
      <c r="D44" s="116" t="s">
        <v>116</v>
      </c>
      <c r="E44" s="108">
        <v>41367</v>
      </c>
      <c r="F44" s="109">
        <v>44</v>
      </c>
      <c r="G44" s="110" t="s">
        <v>242</v>
      </c>
      <c r="H44" s="114">
        <v>1</v>
      </c>
      <c r="I44" s="115">
        <v>41571</v>
      </c>
      <c r="J44" s="109">
        <v>188</v>
      </c>
      <c r="K44" s="116" t="s">
        <v>337</v>
      </c>
    </row>
    <row r="45" spans="1:11" ht="12.75">
      <c r="A45" s="114" t="s">
        <v>222</v>
      </c>
      <c r="B45" s="120" t="s">
        <v>96</v>
      </c>
      <c r="C45" s="120" t="s">
        <v>49</v>
      </c>
      <c r="D45" s="116" t="s">
        <v>344</v>
      </c>
      <c r="E45" s="108">
        <v>41414</v>
      </c>
      <c r="F45" s="109" t="s">
        <v>329</v>
      </c>
      <c r="G45" s="110" t="s">
        <v>242</v>
      </c>
      <c r="H45" s="114">
        <v>1</v>
      </c>
      <c r="I45" s="115">
        <v>41593</v>
      </c>
      <c r="J45" s="109" t="s">
        <v>330</v>
      </c>
      <c r="K45" s="116" t="s">
        <v>337</v>
      </c>
    </row>
    <row r="46" spans="1:11" ht="12.75">
      <c r="A46" s="114" t="s">
        <v>222</v>
      </c>
      <c r="B46" s="120" t="s">
        <v>82</v>
      </c>
      <c r="C46" s="120" t="s">
        <v>26</v>
      </c>
      <c r="D46" s="116" t="s">
        <v>123</v>
      </c>
      <c r="E46" s="108">
        <v>41512</v>
      </c>
      <c r="F46" s="109" t="s">
        <v>285</v>
      </c>
      <c r="G46" s="110" t="s">
        <v>242</v>
      </c>
      <c r="H46" s="114">
        <v>1</v>
      </c>
      <c r="I46" s="115">
        <v>41569</v>
      </c>
      <c r="J46" s="109" t="s">
        <v>286</v>
      </c>
      <c r="K46" s="116" t="s">
        <v>337</v>
      </c>
    </row>
    <row r="47" spans="1:11" ht="12.75">
      <c r="A47" s="114" t="s">
        <v>222</v>
      </c>
      <c r="B47" s="120" t="s">
        <v>98</v>
      </c>
      <c r="C47" s="120" t="s">
        <v>58</v>
      </c>
      <c r="D47" s="116" t="s">
        <v>145</v>
      </c>
      <c r="E47" s="108">
        <v>41407</v>
      </c>
      <c r="F47" s="109" t="s">
        <v>248</v>
      </c>
      <c r="G47" s="110" t="s">
        <v>242</v>
      </c>
      <c r="H47" s="114">
        <v>1</v>
      </c>
      <c r="I47" s="115">
        <v>41568</v>
      </c>
      <c r="J47" s="109" t="s">
        <v>249</v>
      </c>
      <c r="K47" s="116" t="s">
        <v>337</v>
      </c>
    </row>
    <row r="48" spans="1:11" ht="12.75">
      <c r="A48" s="114" t="s">
        <v>222</v>
      </c>
      <c r="B48" s="120" t="s">
        <v>95</v>
      </c>
      <c r="C48" s="120" t="s">
        <v>44</v>
      </c>
      <c r="D48" s="116" t="s">
        <v>133</v>
      </c>
      <c r="E48" s="108">
        <v>41417</v>
      </c>
      <c r="F48" s="109" t="s">
        <v>314</v>
      </c>
      <c r="G48" s="110" t="s">
        <v>242</v>
      </c>
      <c r="H48" s="114">
        <v>1</v>
      </c>
      <c r="I48" s="115">
        <v>41541</v>
      </c>
      <c r="J48" s="109" t="s">
        <v>315</v>
      </c>
      <c r="K48" s="116" t="s">
        <v>337</v>
      </c>
    </row>
    <row r="49" spans="1:11" ht="12.75">
      <c r="A49" s="114" t="s">
        <v>222</v>
      </c>
      <c r="B49" s="120" t="s">
        <v>87</v>
      </c>
      <c r="C49" s="120" t="s">
        <v>32</v>
      </c>
      <c r="D49" s="116" t="s">
        <v>116</v>
      </c>
      <c r="E49" s="108">
        <v>41465</v>
      </c>
      <c r="F49" s="109" t="s">
        <v>296</v>
      </c>
      <c r="G49" s="110" t="s">
        <v>242</v>
      </c>
      <c r="H49" s="114">
        <v>2</v>
      </c>
      <c r="I49" s="115">
        <v>43718</v>
      </c>
      <c r="J49" s="109" t="s">
        <v>356</v>
      </c>
      <c r="K49" s="116" t="s">
        <v>346</v>
      </c>
    </row>
    <row r="50" spans="1:11" ht="12.75">
      <c r="A50" s="114" t="s">
        <v>222</v>
      </c>
      <c r="B50" s="120" t="s">
        <v>87</v>
      </c>
      <c r="C50" s="120" t="s">
        <v>32</v>
      </c>
      <c r="D50" s="116" t="s">
        <v>116</v>
      </c>
      <c r="E50" s="108">
        <v>41465</v>
      </c>
      <c r="F50" s="109" t="s">
        <v>296</v>
      </c>
      <c r="G50" s="110" t="s">
        <v>242</v>
      </c>
      <c r="H50" s="114">
        <v>2</v>
      </c>
      <c r="I50" s="115">
        <v>44110</v>
      </c>
      <c r="J50" s="109" t="s">
        <v>368</v>
      </c>
      <c r="K50" s="116" t="s">
        <v>358</v>
      </c>
    </row>
    <row r="51" spans="1:11" ht="12.75">
      <c r="A51" s="114" t="s">
        <v>222</v>
      </c>
      <c r="B51" s="120" t="s">
        <v>87</v>
      </c>
      <c r="C51" s="120" t="s">
        <v>32</v>
      </c>
      <c r="D51" s="116" t="s">
        <v>357</v>
      </c>
      <c r="E51" s="108">
        <v>41465</v>
      </c>
      <c r="F51" s="109" t="s">
        <v>296</v>
      </c>
      <c r="G51" s="110" t="s">
        <v>242</v>
      </c>
      <c r="H51" s="114">
        <v>2</v>
      </c>
      <c r="I51" s="115">
        <v>43973</v>
      </c>
      <c r="J51" s="109" t="s">
        <v>367</v>
      </c>
      <c r="K51" s="116" t="s">
        <v>358</v>
      </c>
    </row>
    <row r="52" spans="1:11" ht="12.75">
      <c r="A52" s="114" t="s">
        <v>222</v>
      </c>
      <c r="B52" s="120" t="s">
        <v>89</v>
      </c>
      <c r="C52" s="120" t="s">
        <v>37</v>
      </c>
      <c r="D52" s="116" t="s">
        <v>116</v>
      </c>
      <c r="E52" s="108">
        <v>41362</v>
      </c>
      <c r="F52" s="109" t="s">
        <v>299</v>
      </c>
      <c r="G52" s="110" t="s">
        <v>242</v>
      </c>
      <c r="H52" s="114">
        <v>1</v>
      </c>
      <c r="I52" s="115">
        <v>41561</v>
      </c>
      <c r="J52" s="109" t="s">
        <v>302</v>
      </c>
      <c r="K52" s="116" t="s">
        <v>337</v>
      </c>
    </row>
    <row r="53" spans="1:11" ht="12.75">
      <c r="A53" s="114" t="s">
        <v>222</v>
      </c>
      <c r="B53" s="120" t="s">
        <v>106</v>
      </c>
      <c r="C53" s="120" t="s">
        <v>67</v>
      </c>
      <c r="D53" s="116" t="s">
        <v>150</v>
      </c>
      <c r="E53" s="108">
        <v>41607</v>
      </c>
      <c r="F53" s="109" t="s">
        <v>270</v>
      </c>
      <c r="G53" s="110" t="s">
        <v>242</v>
      </c>
      <c r="H53" s="114">
        <v>2</v>
      </c>
      <c r="I53" s="115">
        <v>43402</v>
      </c>
      <c r="J53" s="109" t="s">
        <v>353</v>
      </c>
      <c r="K53" s="116" t="s">
        <v>337</v>
      </c>
    </row>
    <row r="54" spans="1:11" ht="12.75">
      <c r="A54" s="114" t="s">
        <v>222</v>
      </c>
      <c r="B54" s="120" t="s">
        <v>106</v>
      </c>
      <c r="C54" s="120" t="s">
        <v>67</v>
      </c>
      <c r="D54" s="116" t="s">
        <v>128</v>
      </c>
      <c r="E54" s="108">
        <v>41607</v>
      </c>
      <c r="F54" s="109" t="s">
        <v>270</v>
      </c>
      <c r="G54" s="110" t="s">
        <v>242</v>
      </c>
      <c r="H54" s="114">
        <v>2</v>
      </c>
      <c r="I54" s="115">
        <v>44277</v>
      </c>
      <c r="J54" s="109" t="s">
        <v>371</v>
      </c>
      <c r="K54" s="116" t="s">
        <v>346</v>
      </c>
    </row>
    <row r="55" spans="1:11" ht="12.75">
      <c r="A55" s="114" t="s">
        <v>222</v>
      </c>
      <c r="B55" s="120" t="s">
        <v>96</v>
      </c>
      <c r="C55" s="120" t="s">
        <v>50</v>
      </c>
      <c r="D55" s="116" t="s">
        <v>344</v>
      </c>
      <c r="E55" s="108">
        <v>41397</v>
      </c>
      <c r="F55" s="109" t="s">
        <v>321</v>
      </c>
      <c r="G55" s="110" t="s">
        <v>242</v>
      </c>
      <c r="H55" s="114">
        <v>1</v>
      </c>
      <c r="I55" s="115">
        <v>41593</v>
      </c>
      <c r="J55" s="109" t="s">
        <v>322</v>
      </c>
      <c r="K55" s="116" t="s">
        <v>337</v>
      </c>
    </row>
    <row r="56" spans="1:11" ht="12.75">
      <c r="A56" s="114" t="s">
        <v>222</v>
      </c>
      <c r="B56" s="120" t="s">
        <v>96</v>
      </c>
      <c r="C56" s="120" t="s">
        <v>50</v>
      </c>
      <c r="D56" s="116" t="s">
        <v>139</v>
      </c>
      <c r="E56" s="108">
        <v>41397</v>
      </c>
      <c r="F56" s="109" t="s">
        <v>321</v>
      </c>
      <c r="G56" s="110" t="s">
        <v>242</v>
      </c>
      <c r="H56" s="114">
        <v>1</v>
      </c>
      <c r="I56" s="115">
        <v>41611</v>
      </c>
      <c r="J56" s="109" t="s">
        <v>323</v>
      </c>
      <c r="K56" s="116" t="s">
        <v>337</v>
      </c>
    </row>
    <row r="57" spans="1:11" ht="12.75">
      <c r="A57" s="114" t="s">
        <v>222</v>
      </c>
      <c r="B57" s="120" t="s">
        <v>96</v>
      </c>
      <c r="C57" s="120" t="s">
        <v>51</v>
      </c>
      <c r="D57" s="116" t="s">
        <v>140</v>
      </c>
      <c r="E57" s="108">
        <v>41414</v>
      </c>
      <c r="F57" s="109" t="s">
        <v>324</v>
      </c>
      <c r="G57" s="110" t="s">
        <v>242</v>
      </c>
      <c r="H57" s="114">
        <v>1</v>
      </c>
      <c r="I57" s="115">
        <v>41534</v>
      </c>
      <c r="J57" s="109" t="s">
        <v>325</v>
      </c>
      <c r="K57" s="116" t="s">
        <v>337</v>
      </c>
    </row>
    <row r="58" spans="1:11" ht="12.75">
      <c r="A58" s="114" t="s">
        <v>222</v>
      </c>
      <c r="B58" s="120" t="s">
        <v>97</v>
      </c>
      <c r="C58" s="120" t="s">
        <v>54</v>
      </c>
      <c r="D58" s="116" t="s">
        <v>128</v>
      </c>
      <c r="E58" s="108">
        <v>41430</v>
      </c>
      <c r="F58" s="109" t="s">
        <v>306</v>
      </c>
      <c r="G58" s="110" t="s">
        <v>242</v>
      </c>
      <c r="H58" s="114">
        <v>1</v>
      </c>
      <c r="I58" s="115">
        <v>41562</v>
      </c>
      <c r="J58" s="109" t="s">
        <v>307</v>
      </c>
      <c r="K58" s="116" t="s">
        <v>337</v>
      </c>
    </row>
    <row r="59" spans="1:11" ht="12.75">
      <c r="A59" s="114" t="s">
        <v>222</v>
      </c>
      <c r="B59" s="120" t="s">
        <v>88</v>
      </c>
      <c r="C59" s="120" t="s">
        <v>33</v>
      </c>
      <c r="D59" s="116" t="s">
        <v>128</v>
      </c>
      <c r="E59" s="108">
        <v>41456</v>
      </c>
      <c r="F59" s="109" t="s">
        <v>297</v>
      </c>
      <c r="G59" s="110" t="s">
        <v>242</v>
      </c>
      <c r="H59" s="114">
        <v>1</v>
      </c>
      <c r="I59" s="115">
        <v>41583</v>
      </c>
      <c r="J59" s="109" t="s">
        <v>298</v>
      </c>
      <c r="K59" s="116" t="s">
        <v>337</v>
      </c>
    </row>
    <row r="60" spans="1:11" ht="12.75">
      <c r="A60" s="114" t="s">
        <v>222</v>
      </c>
      <c r="B60" s="120" t="s">
        <v>107</v>
      </c>
      <c r="C60" s="120" t="s">
        <v>68</v>
      </c>
      <c r="D60" s="116" t="s">
        <v>128</v>
      </c>
      <c r="E60" s="108">
        <v>43721</v>
      </c>
      <c r="F60" s="109" t="s">
        <v>354</v>
      </c>
      <c r="G60" s="110" t="s">
        <v>242</v>
      </c>
      <c r="H60" s="114">
        <v>1</v>
      </c>
      <c r="I60" s="115">
        <v>41548</v>
      </c>
      <c r="J60" s="109" t="s">
        <v>271</v>
      </c>
      <c r="K60" s="116" t="s">
        <v>337</v>
      </c>
    </row>
    <row r="61" spans="1:11" ht="12.75">
      <c r="A61" s="114" t="s">
        <v>222</v>
      </c>
      <c r="B61" s="120" t="s">
        <v>108</v>
      </c>
      <c r="C61" s="120" t="s">
        <v>69</v>
      </c>
      <c r="D61" s="116" t="s">
        <v>155</v>
      </c>
      <c r="E61" s="108">
        <v>41423</v>
      </c>
      <c r="F61" s="109" t="s">
        <v>268</v>
      </c>
      <c r="G61" s="110" t="s">
        <v>242</v>
      </c>
      <c r="H61" s="114">
        <v>1</v>
      </c>
      <c r="I61" s="115">
        <v>41591</v>
      </c>
      <c r="J61" s="109" t="s">
        <v>269</v>
      </c>
      <c r="K61" s="116" t="s">
        <v>337</v>
      </c>
    </row>
    <row r="62" spans="1:11" ht="12.75">
      <c r="A62" s="114" t="s">
        <v>222</v>
      </c>
      <c r="B62" s="120" t="s">
        <v>97</v>
      </c>
      <c r="C62" s="120" t="s">
        <v>55</v>
      </c>
      <c r="D62" s="116" t="s">
        <v>143</v>
      </c>
      <c r="E62" s="108">
        <v>41430</v>
      </c>
      <c r="F62" s="109" t="s">
        <v>303</v>
      </c>
      <c r="G62" s="110" t="s">
        <v>242</v>
      </c>
      <c r="H62" s="114">
        <v>1</v>
      </c>
      <c r="I62" s="115">
        <v>41562</v>
      </c>
      <c r="J62" s="109" t="s">
        <v>304</v>
      </c>
      <c r="K62" s="116" t="s">
        <v>337</v>
      </c>
    </row>
    <row r="63" spans="1:11" ht="12.75">
      <c r="A63" s="114" t="s">
        <v>222</v>
      </c>
      <c r="B63" s="120" t="s">
        <v>98</v>
      </c>
      <c r="C63" s="120" t="s">
        <v>59</v>
      </c>
      <c r="D63" s="116" t="s">
        <v>127</v>
      </c>
      <c r="E63" s="108">
        <v>41407</v>
      </c>
      <c r="F63" s="109" t="s">
        <v>244</v>
      </c>
      <c r="G63" s="110" t="s">
        <v>242</v>
      </c>
      <c r="H63" s="114">
        <v>1</v>
      </c>
      <c r="I63" s="115">
        <v>41568</v>
      </c>
      <c r="J63" s="109" t="s">
        <v>245</v>
      </c>
      <c r="K63" s="116" t="s">
        <v>337</v>
      </c>
    </row>
    <row r="64" spans="1:11" ht="12.75">
      <c r="A64" s="114" t="s">
        <v>222</v>
      </c>
      <c r="B64" s="120" t="s">
        <v>109</v>
      </c>
      <c r="C64" s="120" t="s">
        <v>70</v>
      </c>
      <c r="D64" s="116" t="s">
        <v>344</v>
      </c>
      <c r="E64" s="108">
        <v>41382</v>
      </c>
      <c r="F64" s="109" t="s">
        <v>272</v>
      </c>
      <c r="G64" s="110" t="s">
        <v>242</v>
      </c>
      <c r="H64" s="114">
        <v>1</v>
      </c>
      <c r="I64" s="115">
        <v>41547</v>
      </c>
      <c r="J64" s="109" t="s">
        <v>349</v>
      </c>
      <c r="K64" s="116" t="s">
        <v>337</v>
      </c>
    </row>
    <row r="65" spans="1:11" ht="12.75">
      <c r="A65" s="114" t="s">
        <v>222</v>
      </c>
      <c r="B65" s="120" t="s">
        <v>110</v>
      </c>
      <c r="C65" s="120" t="s">
        <v>71</v>
      </c>
      <c r="D65" s="116" t="s">
        <v>116</v>
      </c>
      <c r="E65" s="108">
        <v>41404</v>
      </c>
      <c r="F65" s="109" t="s">
        <v>273</v>
      </c>
      <c r="G65" s="110" t="s">
        <v>242</v>
      </c>
      <c r="H65" s="114">
        <v>1</v>
      </c>
      <c r="I65" s="115">
        <v>41509</v>
      </c>
      <c r="J65" s="109" t="s">
        <v>274</v>
      </c>
      <c r="K65" s="116" t="s">
        <v>337</v>
      </c>
    </row>
    <row r="66" spans="1:11" ht="12.75">
      <c r="A66" s="114" t="s">
        <v>222</v>
      </c>
      <c r="B66" s="120" t="s">
        <v>102</v>
      </c>
      <c r="C66" s="120" t="s">
        <v>63</v>
      </c>
      <c r="D66" s="116" t="s">
        <v>149</v>
      </c>
      <c r="E66" s="108">
        <v>41547</v>
      </c>
      <c r="F66" s="109" t="s">
        <v>250</v>
      </c>
      <c r="G66" s="110" t="s">
        <v>242</v>
      </c>
      <c r="H66" s="114">
        <v>1</v>
      </c>
      <c r="I66" s="115">
        <v>42794</v>
      </c>
      <c r="J66" s="109" t="s">
        <v>343</v>
      </c>
      <c r="K66" s="116" t="s">
        <v>337</v>
      </c>
    </row>
    <row r="67" spans="1:11" ht="12.75">
      <c r="A67" s="114" t="s">
        <v>222</v>
      </c>
      <c r="B67" s="120" t="s">
        <v>76</v>
      </c>
      <c r="C67" s="120" t="s">
        <v>20</v>
      </c>
      <c r="D67" s="116" t="s">
        <v>344</v>
      </c>
      <c r="E67" s="108">
        <v>41367</v>
      </c>
      <c r="F67" s="109">
        <v>42</v>
      </c>
      <c r="G67" s="110" t="s">
        <v>242</v>
      </c>
      <c r="H67" s="114">
        <v>1</v>
      </c>
      <c r="I67" s="115">
        <v>41576</v>
      </c>
      <c r="J67" s="109" t="s">
        <v>335</v>
      </c>
      <c r="K67" s="116" t="s">
        <v>337</v>
      </c>
    </row>
    <row r="68" spans="1:11" ht="12.75">
      <c r="A68" s="114" t="s">
        <v>222</v>
      </c>
      <c r="B68" s="120" t="s">
        <v>89</v>
      </c>
      <c r="C68" s="120" t="s">
        <v>38</v>
      </c>
      <c r="D68" s="116" t="s">
        <v>128</v>
      </c>
      <c r="E68" s="108">
        <v>41362</v>
      </c>
      <c r="F68" s="109" t="s">
        <v>299</v>
      </c>
      <c r="G68" s="110" t="s">
        <v>242</v>
      </c>
      <c r="H68" s="114">
        <v>1</v>
      </c>
      <c r="I68" s="115">
        <v>41547</v>
      </c>
      <c r="J68" s="109" t="s">
        <v>301</v>
      </c>
      <c r="K68" s="116" t="s">
        <v>337</v>
      </c>
    </row>
    <row r="69" spans="1:11" ht="12.75">
      <c r="A69" s="114" t="s">
        <v>222</v>
      </c>
      <c r="B69" s="120" t="s">
        <v>111</v>
      </c>
      <c r="C69" s="120" t="s">
        <v>72</v>
      </c>
      <c r="D69" s="116" t="s">
        <v>128</v>
      </c>
      <c r="E69" s="108">
        <v>41437</v>
      </c>
      <c r="F69" s="109" t="s">
        <v>261</v>
      </c>
      <c r="G69" s="110" t="s">
        <v>242</v>
      </c>
      <c r="H69" s="114">
        <v>1</v>
      </c>
      <c r="I69" s="115">
        <v>41514</v>
      </c>
      <c r="J69" s="109" t="s">
        <v>262</v>
      </c>
      <c r="K69" s="116" t="s">
        <v>337</v>
      </c>
    </row>
    <row r="70" spans="1:11" ht="12.75">
      <c r="A70" s="114" t="s">
        <v>222</v>
      </c>
      <c r="B70" s="120" t="s">
        <v>111</v>
      </c>
      <c r="C70" s="120" t="s">
        <v>72</v>
      </c>
      <c r="D70" s="116" t="s">
        <v>116</v>
      </c>
      <c r="E70" s="108">
        <v>41437</v>
      </c>
      <c r="F70" s="109" t="s">
        <v>261</v>
      </c>
      <c r="G70" s="110" t="s">
        <v>242</v>
      </c>
      <c r="H70" s="114">
        <v>1</v>
      </c>
      <c r="I70" s="115">
        <v>41509</v>
      </c>
      <c r="J70" s="109" t="s">
        <v>263</v>
      </c>
      <c r="K70" s="116" t="s">
        <v>337</v>
      </c>
    </row>
    <row r="71" spans="1:11" ht="12.75">
      <c r="A71" s="114" t="s">
        <v>222</v>
      </c>
      <c r="B71" s="120" t="s">
        <v>111</v>
      </c>
      <c r="C71" s="120" t="s">
        <v>72</v>
      </c>
      <c r="D71" s="116" t="s">
        <v>158</v>
      </c>
      <c r="E71" s="108">
        <v>41437</v>
      </c>
      <c r="F71" s="109" t="s">
        <v>261</v>
      </c>
      <c r="G71" s="110" t="s">
        <v>242</v>
      </c>
      <c r="H71" s="114">
        <v>1</v>
      </c>
      <c r="I71" s="115">
        <v>41519</v>
      </c>
      <c r="J71" s="109" t="s">
        <v>264</v>
      </c>
      <c r="K71" s="116" t="s">
        <v>337</v>
      </c>
    </row>
    <row r="72" spans="1:11" ht="12.75">
      <c r="A72" s="114" t="s">
        <v>222</v>
      </c>
      <c r="B72" s="120" t="s">
        <v>112</v>
      </c>
      <c r="C72" s="120" t="s">
        <v>73</v>
      </c>
      <c r="D72" s="116" t="s">
        <v>159</v>
      </c>
      <c r="E72" s="108">
        <v>41428</v>
      </c>
      <c r="F72" s="109" t="s">
        <v>265</v>
      </c>
      <c r="G72" s="110" t="s">
        <v>242</v>
      </c>
      <c r="H72" s="114">
        <v>1</v>
      </c>
      <c r="I72" s="115">
        <v>41535</v>
      </c>
      <c r="J72" s="109" t="s">
        <v>267</v>
      </c>
      <c r="K72" s="116" t="s">
        <v>337</v>
      </c>
    </row>
    <row r="73" spans="1:11" ht="12.75">
      <c r="A73" s="114" t="s">
        <v>222</v>
      </c>
      <c r="B73" s="120" t="s">
        <v>112</v>
      </c>
      <c r="C73" s="120" t="s">
        <v>73</v>
      </c>
      <c r="D73" s="116" t="s">
        <v>160</v>
      </c>
      <c r="E73" s="108">
        <v>41428</v>
      </c>
      <c r="F73" s="109" t="s">
        <v>265</v>
      </c>
      <c r="G73" s="110" t="s">
        <v>242</v>
      </c>
      <c r="H73" s="114">
        <v>1</v>
      </c>
      <c r="I73" s="115">
        <v>41536</v>
      </c>
      <c r="J73" s="109" t="s">
        <v>266</v>
      </c>
      <c r="K73" s="116" t="s">
        <v>337</v>
      </c>
    </row>
    <row r="74" spans="1:11" ht="12.75">
      <c r="A74" s="114" t="s">
        <v>222</v>
      </c>
      <c r="B74" s="120" t="s">
        <v>103</v>
      </c>
      <c r="C74" s="120" t="s">
        <v>64</v>
      </c>
      <c r="D74" s="116" t="s">
        <v>150</v>
      </c>
      <c r="E74" s="108">
        <v>41572</v>
      </c>
      <c r="F74" s="109" t="s">
        <v>259</v>
      </c>
      <c r="G74" s="110" t="s">
        <v>242</v>
      </c>
      <c r="H74" s="114">
        <v>1</v>
      </c>
      <c r="I74" s="115">
        <v>41604</v>
      </c>
      <c r="J74" s="109" t="s">
        <v>260</v>
      </c>
      <c r="K74" s="116" t="s">
        <v>337</v>
      </c>
    </row>
    <row r="75" spans="1:11" ht="13.5" thickBot="1">
      <c r="A75" s="117" t="s">
        <v>222</v>
      </c>
      <c r="B75" s="121" t="s">
        <v>104</v>
      </c>
      <c r="C75" s="121" t="s">
        <v>65</v>
      </c>
      <c r="D75" s="119" t="s">
        <v>151</v>
      </c>
      <c r="E75" s="111">
        <v>41435</v>
      </c>
      <c r="F75" s="112" t="s">
        <v>255</v>
      </c>
      <c r="G75" s="113" t="s">
        <v>242</v>
      </c>
      <c r="H75" s="117">
        <v>1</v>
      </c>
      <c r="I75" s="118">
        <v>41477</v>
      </c>
      <c r="J75" s="112" t="s">
        <v>256</v>
      </c>
      <c r="K75" s="119" t="s">
        <v>337</v>
      </c>
    </row>
    <row r="76" spans="1:11" ht="13.5" thickBot="1">
      <c r="A76" s="120"/>
      <c r="B76" s="120"/>
      <c r="C76" s="120"/>
      <c r="D76" s="120"/>
      <c r="E76" s="115"/>
      <c r="F76" s="109"/>
      <c r="G76" s="115"/>
      <c r="H76" s="120"/>
      <c r="I76" s="115"/>
      <c r="J76" s="109"/>
      <c r="K76" s="120"/>
    </row>
    <row r="77" spans="1:11" ht="45" customHeight="1">
      <c r="A77" s="122" t="s">
        <v>372</v>
      </c>
      <c r="B77" s="122"/>
      <c r="C77" s="122"/>
      <c r="D77" s="122"/>
      <c r="E77" s="122"/>
      <c r="F77" s="122"/>
      <c r="G77" s="122"/>
      <c r="H77" s="122"/>
      <c r="I77" s="122"/>
      <c r="J77" s="122"/>
      <c r="K77" s="122"/>
    </row>
  </sheetData>
  <sheetProtection/>
  <autoFilter ref="A4:K4">
    <sortState ref="A5:K77">
      <sortCondition sortBy="value" ref="C5:C77"/>
    </sortState>
  </autoFilter>
  <mergeCells count="2">
    <mergeCell ref="A2:K2"/>
    <mergeCell ref="A77:K7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K49"/>
  <sheetViews>
    <sheetView zoomScalePageLayoutView="0" workbookViewId="0" topLeftCell="A1">
      <selection activeCell="D5" sqref="D5"/>
    </sheetView>
  </sheetViews>
  <sheetFormatPr defaultColWidth="9.140625" defaultRowHeight="12.75"/>
  <cols>
    <col min="2" max="2" width="39.28125" style="0" customWidth="1"/>
    <col min="3" max="3" width="18.8515625" style="0" customWidth="1"/>
    <col min="4" max="4" width="23.28125" style="0" customWidth="1"/>
    <col min="10" max="10" width="41.8515625" style="0" customWidth="1"/>
    <col min="11" max="11" width="26.28125" style="0" bestFit="1" customWidth="1"/>
  </cols>
  <sheetData>
    <row r="1" spans="10:11" ht="12.75">
      <c r="J1" s="75" t="s">
        <v>13</v>
      </c>
      <c r="K1" t="s">
        <v>238</v>
      </c>
    </row>
    <row r="3" spans="2:11" ht="35.25" customHeight="1" thickBot="1">
      <c r="B3" s="78" t="s">
        <v>115</v>
      </c>
      <c r="C3" s="79" t="s">
        <v>235</v>
      </c>
      <c r="D3" s="80" t="s">
        <v>230</v>
      </c>
      <c r="J3" s="75" t="s">
        <v>234</v>
      </c>
      <c r="K3" t="s">
        <v>235</v>
      </c>
    </row>
    <row r="4" spans="2:11" ht="12.75">
      <c r="B4" t="s">
        <v>146</v>
      </c>
      <c r="C4" s="47">
        <v>68973.33355149999</v>
      </c>
      <c r="J4" s="76" t="s">
        <v>236</v>
      </c>
      <c r="K4" s="47">
        <v>4079746.924283651</v>
      </c>
    </row>
    <row r="5" spans="2:11" ht="12.75">
      <c r="B5" t="s">
        <v>156</v>
      </c>
      <c r="C5" s="47">
        <v>254309.05083249995</v>
      </c>
      <c r="D5" s="24">
        <v>41974</v>
      </c>
      <c r="J5" s="77" t="s">
        <v>121</v>
      </c>
      <c r="K5" s="47">
        <v>551201.7825192</v>
      </c>
    </row>
    <row r="6" spans="2:11" ht="12.75">
      <c r="B6" t="s">
        <v>130</v>
      </c>
      <c r="C6" s="47">
        <v>63940.656301179995</v>
      </c>
      <c r="J6" s="77" t="s">
        <v>158</v>
      </c>
      <c r="K6" s="47">
        <v>408060.9299023</v>
      </c>
    </row>
    <row r="7" spans="2:11" ht="12.75">
      <c r="B7" t="s">
        <v>117</v>
      </c>
      <c r="C7" s="47">
        <v>125790.34553559999</v>
      </c>
      <c r="J7" s="77" t="s">
        <v>138</v>
      </c>
      <c r="K7" s="47">
        <v>348399.24562139995</v>
      </c>
    </row>
    <row r="8" spans="2:11" ht="12.75">
      <c r="B8" t="s">
        <v>143</v>
      </c>
      <c r="C8" s="47">
        <v>46857.33573</v>
      </c>
      <c r="J8" s="77" t="s">
        <v>131</v>
      </c>
      <c r="K8" s="47">
        <v>318796.8645631791</v>
      </c>
    </row>
    <row r="9" spans="2:11" ht="12.75">
      <c r="B9" t="s">
        <v>128</v>
      </c>
      <c r="C9" s="47">
        <v>1893457.2875225996</v>
      </c>
      <c r="D9" s="24">
        <v>41944</v>
      </c>
      <c r="J9" s="77" t="s">
        <v>156</v>
      </c>
      <c r="K9" s="47">
        <v>254309.05083249995</v>
      </c>
    </row>
    <row r="10" spans="2:11" ht="12.75">
      <c r="B10" t="s">
        <v>153</v>
      </c>
      <c r="C10" s="47">
        <v>0</v>
      </c>
      <c r="J10" s="77" t="s">
        <v>129</v>
      </c>
      <c r="K10" s="47">
        <v>220081.59485015</v>
      </c>
    </row>
    <row r="11" spans="2:11" ht="12.75">
      <c r="B11" t="s">
        <v>150</v>
      </c>
      <c r="C11" s="47">
        <v>61775.84739045399</v>
      </c>
      <c r="J11" s="77" t="s">
        <v>144</v>
      </c>
      <c r="K11" s="47">
        <v>210525.689255</v>
      </c>
    </row>
    <row r="12" spans="2:11" ht="12.75">
      <c r="B12" t="s">
        <v>116</v>
      </c>
      <c r="C12" s="47">
        <v>961170.2380036998</v>
      </c>
      <c r="D12" s="24">
        <v>41956</v>
      </c>
      <c r="J12" s="77" t="s">
        <v>145</v>
      </c>
      <c r="K12" s="47">
        <v>155307.47615173</v>
      </c>
    </row>
    <row r="13" spans="2:11" ht="12.75">
      <c r="B13" t="s">
        <v>152</v>
      </c>
      <c r="C13" s="47">
        <v>55366.428505649994</v>
      </c>
      <c r="J13" s="77" t="s">
        <v>127</v>
      </c>
      <c r="K13" s="47">
        <v>137414.952655</v>
      </c>
    </row>
    <row r="14" spans="2:11" ht="12.75">
      <c r="B14" t="s">
        <v>119</v>
      </c>
      <c r="C14" s="47">
        <v>68557.93163899999</v>
      </c>
      <c r="J14" s="77" t="s">
        <v>132</v>
      </c>
      <c r="K14" s="47">
        <v>131698.02537441</v>
      </c>
    </row>
    <row r="15" spans="2:11" ht="12.75">
      <c r="B15" t="s">
        <v>135</v>
      </c>
      <c r="C15" s="47">
        <v>82914.22173499998</v>
      </c>
      <c r="J15" s="77" t="s">
        <v>117</v>
      </c>
      <c r="K15" s="47">
        <v>125790.34553559999</v>
      </c>
    </row>
    <row r="16" spans="2:11" ht="12.75">
      <c r="B16" t="s">
        <v>141</v>
      </c>
      <c r="C16" s="47">
        <v>22318.713954799998</v>
      </c>
      <c r="D16" s="24">
        <v>41956</v>
      </c>
      <c r="J16" s="77" t="s">
        <v>140</v>
      </c>
      <c r="K16" s="47">
        <v>104621.48549099997</v>
      </c>
    </row>
    <row r="17" spans="2:11" ht="12.75">
      <c r="B17" t="s">
        <v>120</v>
      </c>
      <c r="C17" s="47">
        <v>52314.0552526</v>
      </c>
      <c r="J17" s="77" t="s">
        <v>122</v>
      </c>
      <c r="K17" s="47">
        <v>88231.366215</v>
      </c>
    </row>
    <row r="18" spans="2:11" ht="12.75">
      <c r="B18" t="s">
        <v>121</v>
      </c>
      <c r="C18" s="47">
        <v>551201.7825192</v>
      </c>
      <c r="J18" s="77" t="s">
        <v>135</v>
      </c>
      <c r="K18" s="47">
        <v>82914.22173499998</v>
      </c>
    </row>
    <row r="19" spans="2:11" ht="12.75">
      <c r="B19" t="s">
        <v>136</v>
      </c>
      <c r="C19" s="47">
        <v>18423.905623199997</v>
      </c>
      <c r="J19" s="77" t="s">
        <v>146</v>
      </c>
      <c r="K19" s="47">
        <v>68973.33355149999</v>
      </c>
    </row>
    <row r="20" spans="2:11" ht="12.75">
      <c r="B20" t="s">
        <v>147</v>
      </c>
      <c r="C20" s="47">
        <v>31417.012803139998</v>
      </c>
      <c r="J20" s="77" t="s">
        <v>123</v>
      </c>
      <c r="K20" s="47">
        <v>68777.2638488</v>
      </c>
    </row>
    <row r="21" spans="2:11" ht="12.75">
      <c r="B21" t="s">
        <v>125</v>
      </c>
      <c r="C21" s="47">
        <v>34833.94277459999</v>
      </c>
      <c r="J21" s="77" t="s">
        <v>119</v>
      </c>
      <c r="K21" s="47">
        <v>68557.93163899999</v>
      </c>
    </row>
    <row r="22" spans="2:11" ht="12.75">
      <c r="B22" t="s">
        <v>140</v>
      </c>
      <c r="C22" s="47">
        <v>104621.48549099997</v>
      </c>
      <c r="J22" s="77" t="s">
        <v>139</v>
      </c>
      <c r="K22" s="47">
        <v>67511.1188195</v>
      </c>
    </row>
    <row r="23" spans="2:11" ht="12.75">
      <c r="B23" t="s">
        <v>129</v>
      </c>
      <c r="C23" s="47">
        <v>220081.59485015</v>
      </c>
      <c r="J23" s="77" t="s">
        <v>130</v>
      </c>
      <c r="K23" s="47">
        <v>63940.656301179995</v>
      </c>
    </row>
    <row r="24" spans="2:11" ht="12.75">
      <c r="B24" t="s">
        <v>144</v>
      </c>
      <c r="C24" s="47">
        <v>210525.689255</v>
      </c>
      <c r="J24" s="77" t="s">
        <v>150</v>
      </c>
      <c r="K24" s="47">
        <v>61775.84739045399</v>
      </c>
    </row>
    <row r="25" spans="2:11" ht="12.75">
      <c r="B25" t="s">
        <v>148</v>
      </c>
      <c r="C25" s="47">
        <v>18651.678799862</v>
      </c>
      <c r="D25" s="24">
        <v>41956</v>
      </c>
      <c r="J25" s="77" t="s">
        <v>126</v>
      </c>
      <c r="K25" s="47">
        <v>61246.85797899999</v>
      </c>
    </row>
    <row r="26" spans="2:11" ht="12.75">
      <c r="B26" t="s">
        <v>134</v>
      </c>
      <c r="C26" s="47">
        <v>47713.915889975004</v>
      </c>
      <c r="J26" s="77" t="s">
        <v>152</v>
      </c>
      <c r="K26" s="47">
        <v>55366.428505649994</v>
      </c>
    </row>
    <row r="27" spans="2:11" ht="12.75">
      <c r="B27" t="s">
        <v>159</v>
      </c>
      <c r="C27" s="47">
        <v>28949.85776442</v>
      </c>
      <c r="J27" s="77" t="s">
        <v>120</v>
      </c>
      <c r="K27" s="47">
        <v>52314.0552526</v>
      </c>
    </row>
    <row r="28" spans="2:11" ht="12.75">
      <c r="B28" t="s">
        <v>160</v>
      </c>
      <c r="C28" s="47">
        <v>28774.391996579994</v>
      </c>
      <c r="J28" s="77" t="s">
        <v>134</v>
      </c>
      <c r="K28" s="47">
        <v>47713.915889975004</v>
      </c>
    </row>
    <row r="29" spans="2:11" ht="12.75">
      <c r="B29" t="s">
        <v>155</v>
      </c>
      <c r="C29" s="47">
        <v>32298.3295007</v>
      </c>
      <c r="J29" s="77" t="s">
        <v>143</v>
      </c>
      <c r="K29" s="47">
        <v>46857.33573</v>
      </c>
    </row>
    <row r="30" spans="2:11" ht="12.75">
      <c r="B30" t="s">
        <v>137</v>
      </c>
      <c r="C30" s="47">
        <v>29072.517641142997</v>
      </c>
      <c r="J30" s="77" t="s">
        <v>133</v>
      </c>
      <c r="K30" s="47">
        <v>45361.22420193999</v>
      </c>
    </row>
    <row r="31" spans="2:11" ht="12.75">
      <c r="B31" t="s">
        <v>126</v>
      </c>
      <c r="C31" s="47">
        <v>61246.85797899999</v>
      </c>
      <c r="J31" s="77" t="s">
        <v>125</v>
      </c>
      <c r="K31" s="47">
        <v>34833.94277459999</v>
      </c>
    </row>
    <row r="32" spans="2:11" ht="12.75">
      <c r="B32" t="s">
        <v>131</v>
      </c>
      <c r="C32" s="47">
        <v>318796.8645631791</v>
      </c>
      <c r="J32" s="77" t="s">
        <v>155</v>
      </c>
      <c r="K32" s="47">
        <v>32298.3295007</v>
      </c>
    </row>
    <row r="33" spans="2:11" ht="12.75">
      <c r="B33" t="s">
        <v>132</v>
      </c>
      <c r="C33" s="47">
        <v>131698.02537441</v>
      </c>
      <c r="J33" s="77" t="s">
        <v>147</v>
      </c>
      <c r="K33" s="47">
        <v>31417.012803139998</v>
      </c>
    </row>
    <row r="34" spans="2:11" ht="12.75">
      <c r="B34" t="s">
        <v>123</v>
      </c>
      <c r="C34" s="47">
        <v>68777.2638488</v>
      </c>
      <c r="J34" s="77" t="s">
        <v>137</v>
      </c>
      <c r="K34" s="47">
        <v>29072.517641142997</v>
      </c>
    </row>
    <row r="35" spans="2:11" ht="12.75">
      <c r="B35" t="s">
        <v>133</v>
      </c>
      <c r="C35" s="47">
        <v>45361.22420193999</v>
      </c>
      <c r="J35" s="77" t="s">
        <v>159</v>
      </c>
      <c r="K35" s="47">
        <v>28949.85776442</v>
      </c>
    </row>
    <row r="36" spans="2:11" ht="12.75">
      <c r="B36" t="s">
        <v>122</v>
      </c>
      <c r="C36" s="47">
        <v>88231.366215</v>
      </c>
      <c r="J36" s="77" t="s">
        <v>160</v>
      </c>
      <c r="K36" s="47">
        <v>28774.391996579994</v>
      </c>
    </row>
    <row r="37" spans="2:11" ht="12.75">
      <c r="B37" t="s">
        <v>138</v>
      </c>
      <c r="C37" s="47">
        <v>348399.24562139995</v>
      </c>
      <c r="J37" s="77" t="s">
        <v>151</v>
      </c>
      <c r="K37" s="47">
        <v>21345.0118719</v>
      </c>
    </row>
    <row r="38" spans="2:11" ht="12.75">
      <c r="B38" t="s">
        <v>142</v>
      </c>
      <c r="C38" s="47">
        <v>0</v>
      </c>
      <c r="J38" s="77" t="s">
        <v>136</v>
      </c>
      <c r="K38" s="47">
        <v>18423.905623199997</v>
      </c>
    </row>
    <row r="39" spans="2:11" ht="12.75">
      <c r="B39" t="s">
        <v>157</v>
      </c>
      <c r="C39" s="47">
        <v>0</v>
      </c>
      <c r="J39" s="77" t="s">
        <v>154</v>
      </c>
      <c r="K39" s="47">
        <v>8882.9544969</v>
      </c>
    </row>
    <row r="40" spans="2:11" ht="12.75">
      <c r="B40" t="s">
        <v>139</v>
      </c>
      <c r="C40" s="47">
        <v>67511.1188195</v>
      </c>
      <c r="J40" s="77" t="s">
        <v>153</v>
      </c>
      <c r="K40" s="47">
        <v>0</v>
      </c>
    </row>
    <row r="41" spans="2:11" ht="12.75">
      <c r="B41" t="s">
        <v>127</v>
      </c>
      <c r="C41" s="47">
        <v>137414.952655</v>
      </c>
      <c r="J41" s="77" t="s">
        <v>157</v>
      </c>
      <c r="K41" s="47">
        <v>0</v>
      </c>
    </row>
    <row r="42" spans="2:11" ht="12.75">
      <c r="B42" t="s">
        <v>154</v>
      </c>
      <c r="C42" s="47">
        <v>8882.9544969</v>
      </c>
      <c r="J42" s="77" t="s">
        <v>142</v>
      </c>
      <c r="K42" s="47">
        <v>0</v>
      </c>
    </row>
    <row r="43" spans="2:11" ht="12.75">
      <c r="B43" t="s">
        <v>149</v>
      </c>
      <c r="C43" s="47">
        <v>98932.11948099999</v>
      </c>
      <c r="D43" s="24">
        <v>41956</v>
      </c>
      <c r="J43" s="76" t="s">
        <v>237</v>
      </c>
      <c r="K43" s="47">
        <v>2994530.037761961</v>
      </c>
    </row>
    <row r="44" spans="2:11" ht="12.75">
      <c r="B44" t="s">
        <v>145</v>
      </c>
      <c r="C44" s="47">
        <v>155307.47615173</v>
      </c>
      <c r="J44" s="77" t="s">
        <v>128</v>
      </c>
      <c r="K44" s="47">
        <v>1893457.2875225996</v>
      </c>
    </row>
    <row r="45" spans="2:11" ht="12.75">
      <c r="B45" t="s">
        <v>158</v>
      </c>
      <c r="C45" s="47">
        <v>408060.9299023</v>
      </c>
      <c r="J45" s="77" t="s">
        <v>116</v>
      </c>
      <c r="K45" s="47">
        <v>961170.2380036998</v>
      </c>
    </row>
    <row r="46" spans="2:11" ht="12.75">
      <c r="B46" t="s">
        <v>151</v>
      </c>
      <c r="C46" s="47">
        <v>21345.0118719</v>
      </c>
      <c r="J46" s="77" t="s">
        <v>149</v>
      </c>
      <c r="K46" s="47">
        <v>98932.11948099999</v>
      </c>
    </row>
    <row r="47" spans="10:11" ht="12.75">
      <c r="J47" s="77" t="s">
        <v>141</v>
      </c>
      <c r="K47" s="47">
        <v>22318.713954799998</v>
      </c>
    </row>
    <row r="48" spans="10:11" ht="12.75">
      <c r="J48" s="77" t="s">
        <v>148</v>
      </c>
      <c r="K48" s="47">
        <v>18651.678799862</v>
      </c>
    </row>
    <row r="49" spans="10:11" ht="12.75">
      <c r="J49" s="76" t="s">
        <v>11</v>
      </c>
      <c r="K49" s="47">
        <v>7074276.962045613</v>
      </c>
    </row>
  </sheetData>
  <sheetProtection/>
  <conditionalFormatting sqref="K5:K42">
    <cfRule type="dataBar" priority="1" dxfId="7">
      <dataBar minLength="0" maxLength="100">
        <cfvo type="min"/>
        <cfvo type="max"/>
        <color rgb="FF638EC6"/>
      </dataBar>
      <extLst>
        <ext xmlns:x14="http://schemas.microsoft.com/office/spreadsheetml/2009/9/main" uri="{B025F937-C7B1-47D3-B67F-A62EFF666E3E}">
          <x14:id>{611191ef-0929-419b-9c90-13c0aa2c000b}</x14:id>
        </ext>
      </extLst>
    </cfRule>
  </conditionalFormatting>
  <printOptions/>
  <pageMargins left="0.7" right="0.7" top="0.75" bottom="0.75" header="0.3" footer="0.3"/>
  <pageSetup orientation="portrait" paperSize="9"/>
  <tableParts>
    <tablePart r:id="rId1"/>
  </tableParts>
  <extLst>
    <ext xmlns:x14="http://schemas.microsoft.com/office/spreadsheetml/2009/9/main" uri="{78C0D931-6437-407d-A8EE-F0AAD7539E65}">
      <x14:conditionalFormattings>
        <x14:conditionalFormatting xmlns:xm="http://schemas.microsoft.com/office/excel/2006/main">
          <x14:cfRule type="dataBar" id="{611191ef-0929-419b-9c90-13c0aa2c000b}">
            <x14:dataBar minLength="0" maxLength="100" gradient="0">
              <x14:cfvo type="min"/>
              <x14:cfvo type="max"/>
              <x14:negativeFillColor rgb="FFFF0000"/>
              <x14:axisColor rgb="FF000000"/>
            </x14:dataBar>
            <x14:dxf/>
          </x14:cfRule>
          <xm:sqref>K5:K42</xm:sqref>
        </x14:conditionalFormatting>
      </x14:conditionalFormattings>
    </ext>
  </extLst>
</worksheet>
</file>

<file path=xl/worksheets/sheet4.xml><?xml version="1.0" encoding="utf-8"?>
<worksheet xmlns="http://schemas.openxmlformats.org/spreadsheetml/2006/main" xmlns:r="http://schemas.openxmlformats.org/officeDocument/2006/relationships">
  <dimension ref="A1:AR75"/>
  <sheetViews>
    <sheetView zoomScalePageLayoutView="0" workbookViewId="0" topLeftCell="A1">
      <selection activeCell="D5" sqref="D5"/>
    </sheetView>
  </sheetViews>
  <sheetFormatPr defaultColWidth="9.140625" defaultRowHeight="12.75"/>
  <cols>
    <col min="3" max="3" width="26.421875" style="0" customWidth="1"/>
    <col min="4" max="4" width="21.7109375" style="0" customWidth="1"/>
    <col min="5" max="5" width="20.7109375" style="0" customWidth="1"/>
    <col min="6" max="7" width="37.28125" style="0" customWidth="1"/>
    <col min="8" max="8" width="12.140625" style="0" customWidth="1"/>
    <col min="9" max="9" width="28.57421875" style="0" customWidth="1"/>
    <col min="10" max="10" width="26.00390625" style="0" customWidth="1"/>
    <col min="11" max="12" width="28.57421875" style="0" customWidth="1"/>
    <col min="13" max="13" width="28.7109375" style="0" customWidth="1"/>
    <col min="14" max="14" width="24.140625" style="0" customWidth="1"/>
  </cols>
  <sheetData>
    <row r="1" spans="15:44" ht="12.75">
      <c r="O1" s="95" t="s">
        <v>162</v>
      </c>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row>
    <row r="2" spans="15:44" ht="12.75">
      <c r="O2" s="89" t="s">
        <v>178</v>
      </c>
      <c r="P2" s="90"/>
      <c r="Q2" s="90"/>
      <c r="R2" s="90"/>
      <c r="S2" s="90"/>
      <c r="T2" s="90"/>
      <c r="U2" s="90"/>
      <c r="V2" s="91"/>
      <c r="W2" s="101" t="s">
        <v>177</v>
      </c>
      <c r="X2" s="102"/>
      <c r="Y2" s="103"/>
      <c r="Z2" s="101" t="s">
        <v>179</v>
      </c>
      <c r="AA2" s="102"/>
      <c r="AB2" s="102"/>
      <c r="AC2" s="103"/>
      <c r="AD2" s="92" t="s">
        <v>180</v>
      </c>
      <c r="AE2" s="93"/>
      <c r="AF2" s="93"/>
      <c r="AG2" s="93"/>
      <c r="AH2" s="94"/>
      <c r="AI2" s="89" t="s">
        <v>181</v>
      </c>
      <c r="AJ2" s="90"/>
      <c r="AK2" s="90"/>
      <c r="AL2" s="90"/>
      <c r="AM2" s="91"/>
      <c r="AN2" s="92" t="s">
        <v>216</v>
      </c>
      <c r="AO2" s="93"/>
      <c r="AP2" s="93"/>
      <c r="AQ2" s="93"/>
      <c r="AR2" s="94"/>
    </row>
    <row r="3" spans="9:44" ht="12.75">
      <c r="I3" t="s">
        <v>217</v>
      </c>
      <c r="O3" s="96" t="s">
        <v>174</v>
      </c>
      <c r="P3" s="97"/>
      <c r="Q3" s="97"/>
      <c r="R3" s="98"/>
      <c r="S3" s="99" t="s">
        <v>175</v>
      </c>
      <c r="T3" s="99"/>
      <c r="U3" s="99"/>
      <c r="V3" s="100"/>
      <c r="W3" s="9"/>
      <c r="X3" s="10"/>
      <c r="Y3" s="11"/>
      <c r="Z3" s="9"/>
      <c r="AA3" s="10"/>
      <c r="AB3" s="10"/>
      <c r="AC3" s="11"/>
      <c r="AD3" s="9"/>
      <c r="AE3" s="10"/>
      <c r="AF3" s="10"/>
      <c r="AG3" s="10"/>
      <c r="AH3" s="11"/>
      <c r="AI3" s="9"/>
      <c r="AJ3" s="10"/>
      <c r="AK3" s="10"/>
      <c r="AL3" s="10"/>
      <c r="AM3" s="11"/>
      <c r="AN3" s="9"/>
      <c r="AO3" s="10"/>
      <c r="AP3" s="10"/>
      <c r="AQ3" s="10"/>
      <c r="AR3" s="11"/>
    </row>
    <row r="4" spans="1:44" ht="51">
      <c r="A4" s="32" t="s">
        <v>167</v>
      </c>
      <c r="B4" s="32"/>
      <c r="C4" s="62" t="s">
        <v>12</v>
      </c>
      <c r="D4" s="62" t="s">
        <v>75</v>
      </c>
      <c r="E4" s="62" t="s">
        <v>13</v>
      </c>
      <c r="F4" s="62" t="s">
        <v>161</v>
      </c>
      <c r="G4" s="62" t="s">
        <v>115</v>
      </c>
      <c r="H4" s="66" t="s">
        <v>113</v>
      </c>
      <c r="I4" s="69" t="s">
        <v>114</v>
      </c>
      <c r="J4" s="65" t="s">
        <v>231</v>
      </c>
      <c r="K4" s="67"/>
      <c r="L4" s="67"/>
      <c r="M4" s="37" t="s">
        <v>218</v>
      </c>
      <c r="N4" s="7" t="s">
        <v>184</v>
      </c>
      <c r="O4" s="15" t="s">
        <v>163</v>
      </c>
      <c r="P4" s="16" t="s">
        <v>164</v>
      </c>
      <c r="Q4" s="17" t="s">
        <v>165</v>
      </c>
      <c r="R4" s="18" t="s">
        <v>166</v>
      </c>
      <c r="S4" s="16" t="s">
        <v>163</v>
      </c>
      <c r="T4" s="16" t="s">
        <v>164</v>
      </c>
      <c r="U4" s="17" t="s">
        <v>165</v>
      </c>
      <c r="V4" s="18" t="s">
        <v>166</v>
      </c>
      <c r="W4" s="15" t="s">
        <v>163</v>
      </c>
      <c r="X4" s="16" t="s">
        <v>164</v>
      </c>
      <c r="Y4" s="19" t="s">
        <v>176</v>
      </c>
      <c r="Z4" s="15" t="s">
        <v>163</v>
      </c>
      <c r="AA4" s="16" t="s">
        <v>164</v>
      </c>
      <c r="AB4" s="16" t="s">
        <v>176</v>
      </c>
      <c r="AC4" s="19" t="s">
        <v>165</v>
      </c>
      <c r="AD4" s="15" t="s">
        <v>163</v>
      </c>
      <c r="AE4" s="16" t="s">
        <v>164</v>
      </c>
      <c r="AF4" s="16" t="s">
        <v>176</v>
      </c>
      <c r="AG4" s="16" t="s">
        <v>165</v>
      </c>
      <c r="AH4" s="19" t="s">
        <v>182</v>
      </c>
      <c r="AI4" s="15" t="s">
        <v>163</v>
      </c>
      <c r="AJ4" s="16" t="s">
        <v>164</v>
      </c>
      <c r="AK4" s="16" t="s">
        <v>176</v>
      </c>
      <c r="AL4" s="16" t="s">
        <v>165</v>
      </c>
      <c r="AM4" s="19" t="s">
        <v>183</v>
      </c>
      <c r="AN4" s="15" t="s">
        <v>163</v>
      </c>
      <c r="AO4" s="16" t="s">
        <v>164</v>
      </c>
      <c r="AP4" s="16" t="s">
        <v>176</v>
      </c>
      <c r="AQ4" s="16" t="s">
        <v>165</v>
      </c>
      <c r="AR4" s="19" t="s">
        <v>182</v>
      </c>
    </row>
    <row r="5" spans="1:44" ht="12.75">
      <c r="A5" t="s">
        <v>168</v>
      </c>
      <c r="B5" t="s">
        <v>170</v>
      </c>
      <c r="C5" s="2" t="s">
        <v>0</v>
      </c>
      <c r="D5" s="2" t="s">
        <v>76</v>
      </c>
      <c r="E5" s="2" t="s">
        <v>14</v>
      </c>
      <c r="F5" s="2" t="s">
        <v>116</v>
      </c>
      <c r="G5" s="2" t="s">
        <v>116</v>
      </c>
      <c r="H5" s="5">
        <v>1</v>
      </c>
      <c r="I5" s="8">
        <v>54556</v>
      </c>
      <c r="J5" s="70">
        <v>173225.9207278</v>
      </c>
      <c r="K5" s="20"/>
      <c r="L5" s="20"/>
      <c r="M5" s="20">
        <v>1</v>
      </c>
      <c r="N5" s="21" t="s">
        <v>185</v>
      </c>
      <c r="O5" s="9"/>
      <c r="P5" s="10"/>
      <c r="Q5" s="10"/>
      <c r="R5" s="11"/>
      <c r="S5" s="10"/>
      <c r="T5" s="10"/>
      <c r="U5" s="10"/>
      <c r="V5" s="11"/>
      <c r="W5" s="9"/>
      <c r="X5" s="10"/>
      <c r="Y5" s="11"/>
      <c r="Z5" s="9"/>
      <c r="AA5" s="10"/>
      <c r="AB5" s="10"/>
      <c r="AC5" s="11"/>
      <c r="AD5" s="9"/>
      <c r="AE5" s="10"/>
      <c r="AF5" s="10"/>
      <c r="AG5" s="10"/>
      <c r="AH5" s="11"/>
      <c r="AI5" s="9"/>
      <c r="AJ5" s="10"/>
      <c r="AK5" s="10"/>
      <c r="AL5" s="10"/>
      <c r="AM5" s="11"/>
      <c r="AN5" s="9"/>
      <c r="AO5" s="10"/>
      <c r="AP5" s="10"/>
      <c r="AQ5" s="10"/>
      <c r="AR5" s="11"/>
    </row>
    <row r="6" spans="2:44" ht="12.75">
      <c r="B6" t="s">
        <v>171</v>
      </c>
      <c r="C6" s="1"/>
      <c r="D6" s="1"/>
      <c r="E6" s="2" t="s">
        <v>15</v>
      </c>
      <c r="F6" s="2" t="s">
        <v>116</v>
      </c>
      <c r="G6" s="2" t="s">
        <v>116</v>
      </c>
      <c r="H6" s="5">
        <v>1</v>
      </c>
      <c r="I6" s="8">
        <v>25535</v>
      </c>
      <c r="J6" s="70">
        <v>80371.9620305</v>
      </c>
      <c r="K6" s="20"/>
      <c r="L6" s="20"/>
      <c r="M6" s="20"/>
      <c r="N6" s="20"/>
      <c r="O6" s="9"/>
      <c r="P6" s="10"/>
      <c r="Q6" s="10"/>
      <c r="R6" s="11"/>
      <c r="S6" s="10"/>
      <c r="T6" s="10"/>
      <c r="U6" s="10"/>
      <c r="V6" s="11"/>
      <c r="W6" s="9"/>
      <c r="X6" s="10"/>
      <c r="Y6" s="11"/>
      <c r="Z6" s="9"/>
      <c r="AA6" s="10"/>
      <c r="AB6" s="10"/>
      <c r="AC6" s="11"/>
      <c r="AD6" s="9"/>
      <c r="AE6" s="10"/>
      <c r="AF6" s="10"/>
      <c r="AG6" s="10"/>
      <c r="AH6" s="11"/>
      <c r="AI6" s="9"/>
      <c r="AJ6" s="10"/>
      <c r="AK6" s="10"/>
      <c r="AL6" s="10"/>
      <c r="AM6" s="11"/>
      <c r="AN6" s="9"/>
      <c r="AO6" s="10"/>
      <c r="AP6" s="10"/>
      <c r="AQ6" s="10"/>
      <c r="AR6" s="11"/>
    </row>
    <row r="7" spans="2:44" ht="12.75">
      <c r="B7" t="s">
        <v>172</v>
      </c>
      <c r="C7" s="1"/>
      <c r="D7" s="1"/>
      <c r="E7" s="2" t="s">
        <v>16</v>
      </c>
      <c r="F7" s="2" t="s">
        <v>116</v>
      </c>
      <c r="G7" s="2" t="s">
        <v>116</v>
      </c>
      <c r="H7" s="5">
        <v>1</v>
      </c>
      <c r="I7" s="8">
        <v>4172</v>
      </c>
      <c r="J7" s="70">
        <v>17779.201855</v>
      </c>
      <c r="K7" s="20"/>
      <c r="L7" s="20"/>
      <c r="M7" s="20"/>
      <c r="N7" s="20"/>
      <c r="O7" s="9"/>
      <c r="P7" s="10"/>
      <c r="Q7" s="10"/>
      <c r="R7" s="11"/>
      <c r="S7" s="10"/>
      <c r="T7" s="10"/>
      <c r="U7" s="10"/>
      <c r="V7" s="11"/>
      <c r="W7" s="9"/>
      <c r="X7" s="10"/>
      <c r="Y7" s="11"/>
      <c r="Z7" s="9"/>
      <c r="AA7" s="10"/>
      <c r="AB7" s="10"/>
      <c r="AC7" s="11"/>
      <c r="AD7" s="9"/>
      <c r="AE7" s="10"/>
      <c r="AF7" s="10"/>
      <c r="AG7" s="10"/>
      <c r="AH7" s="11"/>
      <c r="AI7" s="9"/>
      <c r="AJ7" s="10"/>
      <c r="AK7" s="10"/>
      <c r="AL7" s="10"/>
      <c r="AM7" s="11"/>
      <c r="AN7" s="9"/>
      <c r="AO7" s="10"/>
      <c r="AP7" s="10"/>
      <c r="AQ7" s="10"/>
      <c r="AR7" s="11"/>
    </row>
    <row r="8" spans="1:44" ht="12.75">
      <c r="A8" t="s">
        <v>169</v>
      </c>
      <c r="B8" t="s">
        <v>173</v>
      </c>
      <c r="C8" s="1"/>
      <c r="D8" s="1"/>
      <c r="E8" s="2" t="s">
        <v>17</v>
      </c>
      <c r="F8" s="2" t="s">
        <v>117</v>
      </c>
      <c r="G8" s="2" t="s">
        <v>117</v>
      </c>
      <c r="H8" s="5">
        <v>1</v>
      </c>
      <c r="I8" s="8">
        <v>19497</v>
      </c>
      <c r="J8" s="70">
        <v>125790.34553559999</v>
      </c>
      <c r="K8" s="20"/>
      <c r="L8" s="20"/>
      <c r="M8" s="20"/>
      <c r="N8" s="20"/>
      <c r="O8" s="9"/>
      <c r="P8" s="10"/>
      <c r="Q8" s="10"/>
      <c r="R8" s="11"/>
      <c r="S8" s="10"/>
      <c r="T8" s="10"/>
      <c r="U8" s="10"/>
      <c r="V8" s="11"/>
      <c r="W8" s="9"/>
      <c r="X8" s="10"/>
      <c r="Y8" s="11"/>
      <c r="Z8" s="9"/>
      <c r="AA8" s="10"/>
      <c r="AB8" s="10"/>
      <c r="AC8" s="11"/>
      <c r="AD8" s="9"/>
      <c r="AE8" s="10"/>
      <c r="AF8" s="10"/>
      <c r="AG8" s="10"/>
      <c r="AH8" s="11"/>
      <c r="AI8" s="9"/>
      <c r="AJ8" s="10"/>
      <c r="AK8" s="10"/>
      <c r="AL8" s="10"/>
      <c r="AM8" s="11"/>
      <c r="AN8" s="9"/>
      <c r="AO8" s="10"/>
      <c r="AP8" s="10"/>
      <c r="AQ8" s="10"/>
      <c r="AR8" s="11"/>
    </row>
    <row r="9" spans="3:44" ht="12.75">
      <c r="C9" s="1"/>
      <c r="D9" s="1"/>
      <c r="E9" s="2" t="s">
        <v>18</v>
      </c>
      <c r="F9" s="2" t="s">
        <v>128</v>
      </c>
      <c r="G9" s="2" t="s">
        <v>118</v>
      </c>
      <c r="H9" s="5">
        <v>1</v>
      </c>
      <c r="I9" s="8">
        <v>20142</v>
      </c>
      <c r="J9" s="70">
        <v>213642.8652064</v>
      </c>
      <c r="K9" s="20"/>
      <c r="L9" s="20"/>
      <c r="M9" s="20"/>
      <c r="N9" s="20"/>
      <c r="O9" s="9"/>
      <c r="P9" s="10"/>
      <c r="Q9" s="10"/>
      <c r="R9" s="11"/>
      <c r="S9" s="10"/>
      <c r="T9" s="10"/>
      <c r="U9" s="10"/>
      <c r="V9" s="11"/>
      <c r="W9" s="9"/>
      <c r="X9" s="10"/>
      <c r="Y9" s="11"/>
      <c r="Z9" s="9"/>
      <c r="AA9" s="10"/>
      <c r="AB9" s="10"/>
      <c r="AC9" s="11"/>
      <c r="AD9" s="9"/>
      <c r="AE9" s="10"/>
      <c r="AF9" s="10"/>
      <c r="AG9" s="10"/>
      <c r="AH9" s="11"/>
      <c r="AI9" s="9"/>
      <c r="AJ9" s="10"/>
      <c r="AK9" s="10"/>
      <c r="AL9" s="10"/>
      <c r="AM9" s="11"/>
      <c r="AN9" s="9"/>
      <c r="AO9" s="10"/>
      <c r="AP9" s="10"/>
      <c r="AQ9" s="10"/>
      <c r="AR9" s="11"/>
    </row>
    <row r="10" spans="3:44" ht="12.75">
      <c r="C10" s="1"/>
      <c r="D10" s="1"/>
      <c r="E10" s="2" t="s">
        <v>19</v>
      </c>
      <c r="F10" s="2" t="s">
        <v>116</v>
      </c>
      <c r="G10" s="2" t="s">
        <v>116</v>
      </c>
      <c r="H10" s="5">
        <v>1</v>
      </c>
      <c r="I10" s="8">
        <v>26629</v>
      </c>
      <c r="J10" s="70">
        <v>53879.289658899994</v>
      </c>
      <c r="K10" s="20"/>
      <c r="L10" s="20"/>
      <c r="M10" s="20"/>
      <c r="N10" s="20"/>
      <c r="O10" s="9"/>
      <c r="P10" s="10"/>
      <c r="Q10" s="10"/>
      <c r="R10" s="11"/>
      <c r="S10" s="10"/>
      <c r="T10" s="10"/>
      <c r="U10" s="10"/>
      <c r="V10" s="11"/>
      <c r="W10" s="9"/>
      <c r="X10" s="10"/>
      <c r="Y10" s="11"/>
      <c r="Z10" s="9"/>
      <c r="AA10" s="10"/>
      <c r="AB10" s="10"/>
      <c r="AC10" s="11"/>
      <c r="AD10" s="9"/>
      <c r="AE10" s="10"/>
      <c r="AF10" s="10"/>
      <c r="AG10" s="10"/>
      <c r="AH10" s="11"/>
      <c r="AI10" s="9"/>
      <c r="AJ10" s="10"/>
      <c r="AK10" s="10"/>
      <c r="AL10" s="10"/>
      <c r="AM10" s="11"/>
      <c r="AN10" s="9"/>
      <c r="AO10" s="10"/>
      <c r="AP10" s="10"/>
      <c r="AQ10" s="10"/>
      <c r="AR10" s="11"/>
    </row>
    <row r="11" spans="3:44" ht="12.75">
      <c r="C11" s="1"/>
      <c r="D11" s="1"/>
      <c r="E11" s="2" t="s">
        <v>20</v>
      </c>
      <c r="F11" s="2" t="s">
        <v>128</v>
      </c>
      <c r="G11" s="2" t="s">
        <v>118</v>
      </c>
      <c r="H11" s="5">
        <v>1</v>
      </c>
      <c r="I11" s="8">
        <v>22981</v>
      </c>
      <c r="J11" s="70">
        <v>218603.30133679995</v>
      </c>
      <c r="K11" s="20"/>
      <c r="L11" s="20"/>
      <c r="M11" s="20"/>
      <c r="N11" s="20"/>
      <c r="O11" s="12"/>
      <c r="P11" s="13"/>
      <c r="Q11" s="13"/>
      <c r="R11" s="14"/>
      <c r="S11" s="13"/>
      <c r="T11" s="13"/>
      <c r="U11" s="13"/>
      <c r="V11" s="14"/>
      <c r="W11" s="12"/>
      <c r="X11" s="13"/>
      <c r="Y11" s="14"/>
      <c r="Z11" s="12"/>
      <c r="AA11" s="13"/>
      <c r="AB11" s="13"/>
      <c r="AC11" s="14"/>
      <c r="AD11" s="12"/>
      <c r="AE11" s="13"/>
      <c r="AF11" s="13"/>
      <c r="AG11" s="13"/>
      <c r="AH11" s="14"/>
      <c r="AI11" s="12"/>
      <c r="AJ11" s="13"/>
      <c r="AK11" s="13"/>
      <c r="AL11" s="13"/>
      <c r="AM11" s="14"/>
      <c r="AN11" s="12"/>
      <c r="AO11" s="13"/>
      <c r="AP11" s="13"/>
      <c r="AQ11" s="13"/>
      <c r="AR11" s="14"/>
    </row>
    <row r="12" spans="3:18" ht="12.75">
      <c r="C12" s="2" t="s">
        <v>1</v>
      </c>
      <c r="D12" s="2" t="s">
        <v>77</v>
      </c>
      <c r="E12" s="2" t="s">
        <v>21</v>
      </c>
      <c r="F12" s="2" t="s">
        <v>119</v>
      </c>
      <c r="G12" s="2" t="s">
        <v>119</v>
      </c>
      <c r="H12" s="5">
        <v>1</v>
      </c>
      <c r="I12" s="8">
        <v>52286</v>
      </c>
      <c r="J12" s="70">
        <v>68557.93163899999</v>
      </c>
      <c r="K12" s="20"/>
      <c r="L12" s="20"/>
      <c r="M12" s="20"/>
      <c r="N12" s="20"/>
      <c r="O12" s="12"/>
      <c r="P12" s="13"/>
      <c r="Q12" s="13"/>
      <c r="R12" s="14"/>
    </row>
    <row r="13" spans="3:14" ht="12.75">
      <c r="C13" s="1"/>
      <c r="D13" s="2" t="s">
        <v>78</v>
      </c>
      <c r="E13" s="2" t="s">
        <v>22</v>
      </c>
      <c r="F13" s="2" t="s">
        <v>120</v>
      </c>
      <c r="G13" s="2" t="s">
        <v>120</v>
      </c>
      <c r="H13" s="5">
        <v>1</v>
      </c>
      <c r="I13" s="8">
        <v>33633</v>
      </c>
      <c r="J13" s="70">
        <v>52314.0552526</v>
      </c>
      <c r="K13" s="20"/>
      <c r="L13" s="20"/>
      <c r="M13" s="20"/>
      <c r="N13" s="20"/>
    </row>
    <row r="14" spans="3:14" ht="12.75">
      <c r="C14" s="1"/>
      <c r="D14" s="2" t="s">
        <v>79</v>
      </c>
      <c r="E14" s="2" t="s">
        <v>23</v>
      </c>
      <c r="F14" s="2" t="s">
        <v>121</v>
      </c>
      <c r="G14" s="2" t="s">
        <v>121</v>
      </c>
      <c r="H14" s="5">
        <v>1</v>
      </c>
      <c r="I14" s="8">
        <v>311148</v>
      </c>
      <c r="J14" s="70">
        <v>382375.7988486</v>
      </c>
      <c r="K14" s="20"/>
      <c r="L14" s="20"/>
      <c r="M14" s="20"/>
      <c r="N14" s="20"/>
    </row>
    <row r="15" spans="3:14" ht="12.75">
      <c r="C15" s="1"/>
      <c r="D15" s="2" t="s">
        <v>80</v>
      </c>
      <c r="E15" s="2" t="s">
        <v>24</v>
      </c>
      <c r="F15" s="2" t="s">
        <v>116</v>
      </c>
      <c r="G15" s="2" t="s">
        <v>116</v>
      </c>
      <c r="H15" s="5">
        <v>1</v>
      </c>
      <c r="I15" s="8">
        <v>51000</v>
      </c>
      <c r="J15" s="70">
        <v>165170.4468406</v>
      </c>
      <c r="K15" s="20"/>
      <c r="L15" s="20"/>
      <c r="M15" s="20"/>
      <c r="N15" s="20"/>
    </row>
    <row r="16" spans="3:14" ht="12.75">
      <c r="C16" s="1"/>
      <c r="D16" s="1"/>
      <c r="E16" s="1"/>
      <c r="F16" s="2" t="s">
        <v>121</v>
      </c>
      <c r="G16" s="2" t="s">
        <v>121</v>
      </c>
      <c r="H16" s="5">
        <v>1</v>
      </c>
      <c r="I16" s="8">
        <v>41000</v>
      </c>
      <c r="J16" s="70">
        <v>168825.9836706</v>
      </c>
      <c r="K16" s="20"/>
      <c r="L16" s="20"/>
      <c r="M16" s="20"/>
      <c r="N16" s="20"/>
    </row>
    <row r="17" spans="3:14" ht="12.75">
      <c r="C17" s="1"/>
      <c r="D17" s="2" t="s">
        <v>81</v>
      </c>
      <c r="E17" s="2" t="s">
        <v>25</v>
      </c>
      <c r="F17" s="2" t="s">
        <v>122</v>
      </c>
      <c r="G17" s="2" t="s">
        <v>122</v>
      </c>
      <c r="H17" s="5">
        <v>1</v>
      </c>
      <c r="I17" s="8">
        <v>55000</v>
      </c>
      <c r="J17" s="70">
        <v>88231.366215</v>
      </c>
      <c r="K17" s="20"/>
      <c r="L17" s="20"/>
      <c r="M17" s="20"/>
      <c r="N17" s="20"/>
    </row>
    <row r="18" spans="3:14" ht="12.75">
      <c r="C18" s="1"/>
      <c r="D18" s="2" t="s">
        <v>82</v>
      </c>
      <c r="E18" s="2" t="s">
        <v>26</v>
      </c>
      <c r="F18" s="2" t="s">
        <v>123</v>
      </c>
      <c r="G18" s="2" t="s">
        <v>123</v>
      </c>
      <c r="H18" s="5">
        <v>1</v>
      </c>
      <c r="I18" s="8">
        <v>39500</v>
      </c>
      <c r="J18" s="70">
        <v>68777.2638488</v>
      </c>
      <c r="K18" s="20"/>
      <c r="L18" s="20"/>
      <c r="M18" s="20"/>
      <c r="N18" s="20"/>
    </row>
    <row r="19" spans="3:14" ht="12.75">
      <c r="C19" s="2" t="s">
        <v>2</v>
      </c>
      <c r="D19" s="2" t="s">
        <v>83</v>
      </c>
      <c r="E19" s="2" t="s">
        <v>27</v>
      </c>
      <c r="F19" s="2" t="s">
        <v>128</v>
      </c>
      <c r="G19" s="2" t="s">
        <v>124</v>
      </c>
      <c r="H19" s="5">
        <v>1</v>
      </c>
      <c r="I19" s="8">
        <v>136890</v>
      </c>
      <c r="J19" s="70">
        <v>375111.2502028</v>
      </c>
      <c r="K19" s="20"/>
      <c r="L19" s="20"/>
      <c r="M19" s="20"/>
      <c r="N19" s="20"/>
    </row>
    <row r="20" spans="3:14" ht="12.75">
      <c r="C20" s="1"/>
      <c r="D20" s="1"/>
      <c r="E20" s="1"/>
      <c r="F20" s="2" t="s">
        <v>116</v>
      </c>
      <c r="G20" s="2" t="s">
        <v>116</v>
      </c>
      <c r="H20" s="5">
        <v>1</v>
      </c>
      <c r="I20" s="8">
        <v>22000</v>
      </c>
      <c r="J20" s="70">
        <v>65078.525219899995</v>
      </c>
      <c r="K20" s="20"/>
      <c r="L20" s="20"/>
      <c r="M20" s="20"/>
      <c r="N20" s="20"/>
    </row>
    <row r="21" spans="3:14" ht="12.75">
      <c r="C21" s="1"/>
      <c r="D21" s="1"/>
      <c r="E21" s="2" t="s">
        <v>30</v>
      </c>
      <c r="F21" s="2" t="s">
        <v>128</v>
      </c>
      <c r="G21" s="2" t="s">
        <v>124</v>
      </c>
      <c r="H21" s="5">
        <v>1</v>
      </c>
      <c r="I21" s="8">
        <v>3300</v>
      </c>
      <c r="J21" s="70">
        <v>19553.7988252</v>
      </c>
      <c r="K21" s="20"/>
      <c r="L21" s="20"/>
      <c r="M21" s="20"/>
      <c r="N21" s="20"/>
    </row>
    <row r="22" spans="3:14" ht="12.75">
      <c r="C22" s="1"/>
      <c r="D22" s="2" t="s">
        <v>85</v>
      </c>
      <c r="E22" s="2" t="s">
        <v>29</v>
      </c>
      <c r="F22" s="2" t="s">
        <v>125</v>
      </c>
      <c r="G22" s="2" t="s">
        <v>125</v>
      </c>
      <c r="H22" s="5">
        <v>1</v>
      </c>
      <c r="I22" s="8">
        <v>45103</v>
      </c>
      <c r="J22" s="70">
        <v>34833.94277459999</v>
      </c>
      <c r="K22" s="20"/>
      <c r="L22" s="20"/>
      <c r="M22" s="20"/>
      <c r="N22" s="20"/>
    </row>
    <row r="23" spans="3:14" ht="12.75">
      <c r="C23" s="1"/>
      <c r="D23" s="2" t="s">
        <v>86</v>
      </c>
      <c r="E23" s="2" t="s">
        <v>31</v>
      </c>
      <c r="F23" s="2" t="s">
        <v>126</v>
      </c>
      <c r="G23" s="2" t="s">
        <v>126</v>
      </c>
      <c r="H23" s="5">
        <v>1</v>
      </c>
      <c r="I23" s="8">
        <v>17001</v>
      </c>
      <c r="J23" s="70">
        <v>61246.85797899999</v>
      </c>
      <c r="K23" s="20"/>
      <c r="L23" s="20"/>
      <c r="M23" s="20"/>
      <c r="N23" s="20"/>
    </row>
    <row r="24" spans="3:14" ht="12.75">
      <c r="C24" s="1"/>
      <c r="D24" s="2" t="s">
        <v>87</v>
      </c>
      <c r="E24" s="2" t="s">
        <v>32</v>
      </c>
      <c r="F24" s="2" t="s">
        <v>127</v>
      </c>
      <c r="G24" s="2" t="s">
        <v>127</v>
      </c>
      <c r="H24" s="5">
        <v>1</v>
      </c>
      <c r="I24" s="8">
        <v>21963</v>
      </c>
      <c r="J24" s="70">
        <v>20072.220412</v>
      </c>
      <c r="K24" s="20"/>
      <c r="L24" s="20"/>
      <c r="M24" s="20"/>
      <c r="N24" s="20"/>
    </row>
    <row r="25" spans="3:14" ht="12.75">
      <c r="C25" s="1"/>
      <c r="D25" s="2" t="s">
        <v>88</v>
      </c>
      <c r="E25" s="2" t="s">
        <v>33</v>
      </c>
      <c r="F25" s="2" t="s">
        <v>128</v>
      </c>
      <c r="G25" s="2" t="s">
        <v>128</v>
      </c>
      <c r="H25" s="5">
        <v>1</v>
      </c>
      <c r="I25" s="8">
        <v>50000</v>
      </c>
      <c r="J25" s="70">
        <v>59987.3593803</v>
      </c>
      <c r="K25" s="20"/>
      <c r="L25" s="20"/>
      <c r="M25" s="20"/>
      <c r="N25" s="20"/>
    </row>
    <row r="26" spans="3:14" ht="12.75">
      <c r="C26" s="1"/>
      <c r="D26" s="2" t="s">
        <v>84</v>
      </c>
      <c r="E26" s="2" t="s">
        <v>28</v>
      </c>
      <c r="F26" s="2" t="s">
        <v>116</v>
      </c>
      <c r="G26" s="2" t="s">
        <v>116</v>
      </c>
      <c r="H26" s="5">
        <v>1</v>
      </c>
      <c r="I26" s="8">
        <v>52125</v>
      </c>
      <c r="J26" s="70">
        <v>80863.7978949</v>
      </c>
      <c r="K26" s="20"/>
      <c r="L26" s="20"/>
      <c r="M26" s="20"/>
      <c r="N26" s="20"/>
    </row>
    <row r="27" spans="3:14" ht="12.75">
      <c r="C27" s="2" t="s">
        <v>3</v>
      </c>
      <c r="D27" s="2" t="s">
        <v>89</v>
      </c>
      <c r="E27" s="2" t="s">
        <v>34</v>
      </c>
      <c r="F27" s="2" t="s">
        <v>129</v>
      </c>
      <c r="G27" s="2" t="s">
        <v>129</v>
      </c>
      <c r="H27" s="5">
        <v>1</v>
      </c>
      <c r="I27" s="8">
        <v>12056</v>
      </c>
      <c r="J27" s="70">
        <v>40935.36606539999</v>
      </c>
      <c r="K27" s="20"/>
      <c r="L27" s="20"/>
      <c r="M27" s="20"/>
      <c r="N27" s="20"/>
    </row>
    <row r="28" spans="3:14" ht="12.75">
      <c r="C28" s="1"/>
      <c r="D28" s="1"/>
      <c r="E28" s="2" t="s">
        <v>35</v>
      </c>
      <c r="F28" s="2" t="s">
        <v>128</v>
      </c>
      <c r="G28" s="2" t="s">
        <v>128</v>
      </c>
      <c r="H28" s="5">
        <v>1</v>
      </c>
      <c r="I28" s="8">
        <v>13000</v>
      </c>
      <c r="J28" s="70">
        <v>46239.2176842</v>
      </c>
      <c r="K28" s="20"/>
      <c r="L28" s="20"/>
      <c r="M28" s="20"/>
      <c r="N28" s="20"/>
    </row>
    <row r="29" spans="3:14" ht="12.75">
      <c r="C29" s="1"/>
      <c r="D29" s="1"/>
      <c r="E29" s="2" t="s">
        <v>36</v>
      </c>
      <c r="F29" s="2" t="s">
        <v>129</v>
      </c>
      <c r="G29" s="2" t="s">
        <v>129</v>
      </c>
      <c r="H29" s="5">
        <v>1</v>
      </c>
      <c r="I29" s="8">
        <v>60537</v>
      </c>
      <c r="J29" s="70">
        <v>179146.22878475</v>
      </c>
      <c r="K29" s="20"/>
      <c r="L29" s="20"/>
      <c r="M29" s="20"/>
      <c r="N29" s="20"/>
    </row>
    <row r="30" spans="3:14" ht="12.75">
      <c r="C30" s="1"/>
      <c r="D30" s="1"/>
      <c r="E30" s="2" t="s">
        <v>37</v>
      </c>
      <c r="F30" s="2" t="s">
        <v>116</v>
      </c>
      <c r="G30" s="2" t="s">
        <v>116</v>
      </c>
      <c r="H30" s="5">
        <v>1</v>
      </c>
      <c r="I30" s="8">
        <v>34446</v>
      </c>
      <c r="J30" s="70">
        <v>53816.14856819999</v>
      </c>
      <c r="K30" s="20"/>
      <c r="L30" s="20"/>
      <c r="M30" s="20"/>
      <c r="N30" s="20"/>
    </row>
    <row r="31" spans="3:14" ht="12.75">
      <c r="C31" s="1"/>
      <c r="D31" s="1"/>
      <c r="E31" s="2" t="s">
        <v>38</v>
      </c>
      <c r="F31" s="2" t="s">
        <v>128</v>
      </c>
      <c r="G31" s="2" t="s">
        <v>128</v>
      </c>
      <c r="H31" s="5">
        <v>1</v>
      </c>
      <c r="I31" s="8">
        <v>42000</v>
      </c>
      <c r="J31" s="70">
        <v>123892.7895993</v>
      </c>
      <c r="K31" s="20"/>
      <c r="L31" s="20"/>
      <c r="M31" s="20"/>
      <c r="N31" s="20"/>
    </row>
    <row r="32" spans="3:14" ht="12.75">
      <c r="C32" s="2" t="s">
        <v>4</v>
      </c>
      <c r="D32" s="2" t="s">
        <v>90</v>
      </c>
      <c r="E32" s="2" t="s">
        <v>39</v>
      </c>
      <c r="F32" s="2" t="s">
        <v>130</v>
      </c>
      <c r="G32" s="2" t="s">
        <v>130</v>
      </c>
      <c r="H32" s="5">
        <v>1</v>
      </c>
      <c r="I32" s="8">
        <v>30404</v>
      </c>
      <c r="J32" s="70">
        <v>63940.656301179995</v>
      </c>
      <c r="K32" s="20"/>
      <c r="L32" s="20"/>
      <c r="M32" s="20"/>
      <c r="N32" s="20"/>
    </row>
    <row r="33" spans="3:14" ht="12.75">
      <c r="C33" s="1"/>
      <c r="D33" s="2" t="s">
        <v>91</v>
      </c>
      <c r="E33" s="2" t="s">
        <v>40</v>
      </c>
      <c r="F33" s="2" t="s">
        <v>131</v>
      </c>
      <c r="G33" s="2" t="s">
        <v>131</v>
      </c>
      <c r="H33" s="5">
        <v>1</v>
      </c>
      <c r="I33" s="8">
        <v>22369</v>
      </c>
      <c r="J33" s="70">
        <v>22276.369545447396</v>
      </c>
      <c r="K33" s="20"/>
      <c r="L33" s="20"/>
      <c r="M33" s="20"/>
      <c r="N33" s="20"/>
    </row>
    <row r="34" spans="3:14" ht="12.75">
      <c r="C34" s="1"/>
      <c r="D34" s="2" t="s">
        <v>92</v>
      </c>
      <c r="E34" s="2" t="s">
        <v>41</v>
      </c>
      <c r="F34" s="2" t="s">
        <v>131</v>
      </c>
      <c r="G34" s="2" t="s">
        <v>131</v>
      </c>
      <c r="H34" s="5">
        <v>1</v>
      </c>
      <c r="I34" s="8">
        <v>97589</v>
      </c>
      <c r="J34" s="70">
        <v>237434.8834626561</v>
      </c>
      <c r="K34" s="20"/>
      <c r="L34" s="20"/>
      <c r="M34" s="20"/>
      <c r="N34" s="20"/>
    </row>
    <row r="35" spans="3:14" ht="12.75">
      <c r="C35" s="1"/>
      <c r="D35" s="2" t="s">
        <v>93</v>
      </c>
      <c r="E35" s="2" t="s">
        <v>42</v>
      </c>
      <c r="F35" s="2" t="s">
        <v>131</v>
      </c>
      <c r="G35" s="2" t="s">
        <v>131</v>
      </c>
      <c r="H35" s="5">
        <v>1</v>
      </c>
      <c r="I35" s="8">
        <v>39011</v>
      </c>
      <c r="J35" s="70">
        <v>59085.611555075586</v>
      </c>
      <c r="K35" s="20"/>
      <c r="L35" s="20"/>
      <c r="M35" s="20"/>
      <c r="N35" s="20"/>
    </row>
    <row r="36" spans="3:14" ht="12.75">
      <c r="C36" s="1"/>
      <c r="D36" s="2" t="s">
        <v>94</v>
      </c>
      <c r="E36" s="2" t="s">
        <v>43</v>
      </c>
      <c r="F36" s="2" t="s">
        <v>132</v>
      </c>
      <c r="G36" s="2" t="s">
        <v>132</v>
      </c>
      <c r="H36" s="5">
        <v>1</v>
      </c>
      <c r="I36" s="8">
        <v>30397</v>
      </c>
      <c r="J36" s="70">
        <v>131698.02537441</v>
      </c>
      <c r="K36" s="20"/>
      <c r="L36" s="20"/>
      <c r="M36" s="20"/>
      <c r="N36" s="20"/>
    </row>
    <row r="37" spans="3:14" ht="12.75">
      <c r="C37" s="1"/>
      <c r="D37" s="2" t="s">
        <v>95</v>
      </c>
      <c r="E37" s="2" t="s">
        <v>44</v>
      </c>
      <c r="F37" s="2" t="s">
        <v>133</v>
      </c>
      <c r="G37" s="2" t="s">
        <v>133</v>
      </c>
      <c r="H37" s="5">
        <v>1</v>
      </c>
      <c r="I37" s="8">
        <v>34235</v>
      </c>
      <c r="J37" s="70">
        <v>45361.22420193999</v>
      </c>
      <c r="K37" s="20"/>
      <c r="L37" s="20"/>
      <c r="M37" s="20"/>
      <c r="N37" s="20"/>
    </row>
    <row r="38" spans="3:14" ht="12.75">
      <c r="C38" s="2" t="s">
        <v>5</v>
      </c>
      <c r="D38" s="2" t="s">
        <v>96</v>
      </c>
      <c r="E38" s="2" t="s">
        <v>45</v>
      </c>
      <c r="F38" s="2" t="s">
        <v>134</v>
      </c>
      <c r="G38" s="2" t="s">
        <v>134</v>
      </c>
      <c r="H38" s="5">
        <v>1</v>
      </c>
      <c r="I38" s="8">
        <v>25000</v>
      </c>
      <c r="J38" s="70">
        <v>47713.915889975004</v>
      </c>
      <c r="K38" s="20"/>
      <c r="L38" s="20"/>
      <c r="M38" s="20"/>
      <c r="N38" s="20"/>
    </row>
    <row r="39" spans="3:14" ht="12.75">
      <c r="C39" s="1"/>
      <c r="D39" s="1"/>
      <c r="E39" s="2" t="s">
        <v>46</v>
      </c>
      <c r="F39" s="2" t="s">
        <v>135</v>
      </c>
      <c r="G39" s="2" t="s">
        <v>135</v>
      </c>
      <c r="H39" s="5">
        <v>1</v>
      </c>
      <c r="I39" s="8">
        <v>27721</v>
      </c>
      <c r="J39" s="70">
        <v>82914.22173499998</v>
      </c>
      <c r="K39" s="20"/>
      <c r="L39" s="20"/>
      <c r="M39" s="20"/>
      <c r="N39" s="20"/>
    </row>
    <row r="40" spans="3:14" ht="12.75">
      <c r="C40" s="1"/>
      <c r="D40" s="1"/>
      <c r="E40" s="2" t="s">
        <v>47</v>
      </c>
      <c r="F40" s="2" t="s">
        <v>136</v>
      </c>
      <c r="G40" s="2" t="s">
        <v>136</v>
      </c>
      <c r="H40" s="5">
        <v>1</v>
      </c>
      <c r="I40" s="8">
        <v>34414</v>
      </c>
      <c r="J40" s="70">
        <v>18423.905623199997</v>
      </c>
      <c r="K40" s="20"/>
      <c r="L40" s="20"/>
      <c r="M40" s="20"/>
      <c r="N40" s="20"/>
    </row>
    <row r="41" spans="3:14" ht="12.75">
      <c r="C41" s="1"/>
      <c r="D41" s="1"/>
      <c r="E41" s="2" t="s">
        <v>48</v>
      </c>
      <c r="F41" s="2" t="s">
        <v>137</v>
      </c>
      <c r="G41" s="2" t="s">
        <v>137</v>
      </c>
      <c r="H41" s="5">
        <v>1</v>
      </c>
      <c r="I41" s="8">
        <v>24740</v>
      </c>
      <c r="J41" s="70">
        <v>29072.517641142997</v>
      </c>
      <c r="K41" s="20"/>
      <c r="L41" s="20"/>
      <c r="M41" s="20"/>
      <c r="N41" s="20"/>
    </row>
    <row r="42" spans="3:14" ht="12.75">
      <c r="C42" s="1"/>
      <c r="D42" s="1"/>
      <c r="E42" s="2" t="s">
        <v>49</v>
      </c>
      <c r="F42" s="2" t="s">
        <v>138</v>
      </c>
      <c r="G42" s="2" t="s">
        <v>138</v>
      </c>
      <c r="H42" s="5">
        <v>1</v>
      </c>
      <c r="I42" s="8">
        <v>44628</v>
      </c>
      <c r="J42" s="70">
        <v>63506.644382999984</v>
      </c>
      <c r="K42" s="20"/>
      <c r="L42" s="20"/>
      <c r="M42" s="20"/>
      <c r="N42" s="20"/>
    </row>
    <row r="43" spans="3:14" ht="12.75">
      <c r="C43" s="1"/>
      <c r="D43" s="1"/>
      <c r="E43" s="2" t="s">
        <v>50</v>
      </c>
      <c r="F43" s="2" t="s">
        <v>138</v>
      </c>
      <c r="G43" s="2" t="s">
        <v>138</v>
      </c>
      <c r="H43" s="5">
        <v>1</v>
      </c>
      <c r="I43" s="8">
        <v>67694</v>
      </c>
      <c r="J43" s="70">
        <v>284892.6012384</v>
      </c>
      <c r="K43" s="20"/>
      <c r="L43" s="20"/>
      <c r="M43" s="20"/>
      <c r="N43" s="20"/>
    </row>
    <row r="44" spans="3:14" ht="12.75">
      <c r="C44" s="1"/>
      <c r="D44" s="1"/>
      <c r="E44" s="1"/>
      <c r="F44" s="2" t="s">
        <v>139</v>
      </c>
      <c r="G44" s="2" t="s">
        <v>139</v>
      </c>
      <c r="H44" s="5">
        <v>1</v>
      </c>
      <c r="I44" s="8">
        <v>41810</v>
      </c>
      <c r="J44" s="70">
        <v>67511.1188195</v>
      </c>
      <c r="K44" s="20"/>
      <c r="L44" s="20"/>
      <c r="M44" s="20"/>
      <c r="N44" s="20"/>
    </row>
    <row r="45" spans="3:14" ht="12.75">
      <c r="C45" s="1"/>
      <c r="D45" s="1"/>
      <c r="E45" s="2" t="s">
        <v>51</v>
      </c>
      <c r="F45" s="2" t="s">
        <v>140</v>
      </c>
      <c r="G45" s="2" t="s">
        <v>140</v>
      </c>
      <c r="H45" s="5">
        <v>1</v>
      </c>
      <c r="I45" s="8">
        <v>46597</v>
      </c>
      <c r="J45" s="70">
        <v>104621.48549099997</v>
      </c>
      <c r="K45" s="20"/>
      <c r="L45" s="20"/>
      <c r="M45" s="20"/>
      <c r="N45" s="20"/>
    </row>
    <row r="46" spans="3:14" ht="12.75">
      <c r="C46" s="2" t="s">
        <v>6</v>
      </c>
      <c r="D46" s="2" t="s">
        <v>97</v>
      </c>
      <c r="E46" s="2" t="s">
        <v>52</v>
      </c>
      <c r="F46" s="2" t="s">
        <v>141</v>
      </c>
      <c r="G46" s="2" t="s">
        <v>141</v>
      </c>
      <c r="H46" s="5">
        <v>1</v>
      </c>
      <c r="I46" s="8">
        <v>32275</v>
      </c>
      <c r="J46" s="70">
        <v>22318.713954799998</v>
      </c>
      <c r="K46" s="20"/>
      <c r="L46" s="20"/>
      <c r="M46" s="20"/>
      <c r="N46" s="20"/>
    </row>
    <row r="47" spans="3:14" ht="12.75">
      <c r="C47" s="1"/>
      <c r="D47" s="1"/>
      <c r="E47" s="2" t="s">
        <v>53</v>
      </c>
      <c r="F47" s="2" t="s">
        <v>128</v>
      </c>
      <c r="G47" s="2" t="s">
        <v>128</v>
      </c>
      <c r="H47" s="5">
        <v>1</v>
      </c>
      <c r="I47" s="8">
        <v>9700</v>
      </c>
      <c r="J47" s="70">
        <v>17413.648171999997</v>
      </c>
      <c r="K47" s="20"/>
      <c r="L47" s="20"/>
      <c r="M47" s="20"/>
      <c r="N47" s="20"/>
    </row>
    <row r="48" spans="3:14" ht="12.75">
      <c r="C48" s="1"/>
      <c r="D48" s="1"/>
      <c r="E48" s="2" t="s">
        <v>54</v>
      </c>
      <c r="F48" s="2" t="s">
        <v>142</v>
      </c>
      <c r="G48" s="2" t="s">
        <v>142</v>
      </c>
      <c r="H48" s="5">
        <v>1</v>
      </c>
      <c r="I48" s="8">
        <v>28075</v>
      </c>
      <c r="J48" s="70">
        <v>0</v>
      </c>
      <c r="K48" s="20"/>
      <c r="L48" s="20"/>
      <c r="M48" s="20"/>
      <c r="N48" s="20"/>
    </row>
    <row r="49" spans="3:14" ht="12.75">
      <c r="C49" s="1"/>
      <c r="D49" s="1"/>
      <c r="E49" s="2" t="s">
        <v>55</v>
      </c>
      <c r="F49" s="2" t="s">
        <v>143</v>
      </c>
      <c r="G49" s="2" t="s">
        <v>143</v>
      </c>
      <c r="H49" s="5">
        <v>1</v>
      </c>
      <c r="I49" s="8">
        <v>46915</v>
      </c>
      <c r="J49" s="70">
        <v>46857.33573</v>
      </c>
      <c r="K49" s="20"/>
      <c r="L49" s="20"/>
      <c r="M49" s="20"/>
      <c r="N49" s="20"/>
    </row>
    <row r="50" spans="3:14" ht="12.75">
      <c r="C50" s="2" t="s">
        <v>7</v>
      </c>
      <c r="D50" s="2" t="s">
        <v>98</v>
      </c>
      <c r="E50" s="2" t="s">
        <v>56</v>
      </c>
      <c r="F50" s="2" t="s">
        <v>144</v>
      </c>
      <c r="G50" s="2" t="s">
        <v>144</v>
      </c>
      <c r="H50" s="5">
        <v>1</v>
      </c>
      <c r="I50" s="8">
        <v>65000</v>
      </c>
      <c r="J50" s="70">
        <v>210525.689255</v>
      </c>
      <c r="K50" s="20"/>
      <c r="L50" s="20"/>
      <c r="M50" s="20"/>
      <c r="N50" s="20"/>
    </row>
    <row r="51" spans="3:14" ht="12.75">
      <c r="C51" s="1"/>
      <c r="D51" s="1"/>
      <c r="E51" s="2" t="s">
        <v>57</v>
      </c>
      <c r="F51" s="2" t="s">
        <v>145</v>
      </c>
      <c r="G51" s="2" t="s">
        <v>145</v>
      </c>
      <c r="H51" s="5">
        <v>1</v>
      </c>
      <c r="I51" s="8">
        <v>38100</v>
      </c>
      <c r="J51" s="70">
        <v>126380.54857288</v>
      </c>
      <c r="K51" s="20"/>
      <c r="L51" s="20"/>
      <c r="M51" s="20"/>
      <c r="N51" s="20"/>
    </row>
    <row r="52" spans="3:14" ht="12.75">
      <c r="C52" s="1"/>
      <c r="D52" s="1"/>
      <c r="E52" s="2" t="s">
        <v>58</v>
      </c>
      <c r="F52" s="2" t="s">
        <v>145</v>
      </c>
      <c r="G52" s="2" t="s">
        <v>145</v>
      </c>
      <c r="H52" s="5">
        <v>1</v>
      </c>
      <c r="I52" s="8">
        <v>8600</v>
      </c>
      <c r="J52" s="70">
        <v>28926.927578849998</v>
      </c>
      <c r="K52" s="20"/>
      <c r="L52" s="20"/>
      <c r="M52" s="20"/>
      <c r="N52" s="20"/>
    </row>
    <row r="53" spans="3:14" ht="12.75">
      <c r="C53" s="1"/>
      <c r="D53" s="1"/>
      <c r="E53" s="2" t="s">
        <v>59</v>
      </c>
      <c r="F53" s="2" t="s">
        <v>127</v>
      </c>
      <c r="G53" s="2" t="s">
        <v>127</v>
      </c>
      <c r="H53" s="5">
        <v>1</v>
      </c>
      <c r="I53" s="8">
        <v>49092</v>
      </c>
      <c r="J53" s="70">
        <v>117342.732243</v>
      </c>
      <c r="K53" s="20"/>
      <c r="L53" s="20"/>
      <c r="M53" s="20"/>
      <c r="N53" s="20"/>
    </row>
    <row r="54" spans="3:14" ht="12.75">
      <c r="C54" s="2" t="s">
        <v>8</v>
      </c>
      <c r="D54" s="2" t="s">
        <v>99</v>
      </c>
      <c r="E54" s="2" t="s">
        <v>60</v>
      </c>
      <c r="F54" s="2" t="s">
        <v>146</v>
      </c>
      <c r="G54" s="2" t="s">
        <v>146</v>
      </c>
      <c r="H54" s="5">
        <v>1</v>
      </c>
      <c r="I54" s="8">
        <v>31088</v>
      </c>
      <c r="J54" s="70">
        <v>68973.33355149999</v>
      </c>
      <c r="K54" s="20"/>
      <c r="L54" s="20"/>
      <c r="M54" s="20"/>
      <c r="N54" s="20"/>
    </row>
    <row r="55" spans="3:14" ht="12.75">
      <c r="C55" s="1"/>
      <c r="D55" s="2" t="s">
        <v>100</v>
      </c>
      <c r="E55" s="2" t="s">
        <v>61</v>
      </c>
      <c r="F55" s="2" t="s">
        <v>147</v>
      </c>
      <c r="G55" s="2" t="s">
        <v>147</v>
      </c>
      <c r="H55" s="5">
        <v>1</v>
      </c>
      <c r="I55" s="8">
        <v>15000</v>
      </c>
      <c r="J55" s="70">
        <v>31417.012803139998</v>
      </c>
      <c r="K55" s="20"/>
      <c r="L55" s="20"/>
      <c r="M55" s="20"/>
      <c r="N55" s="20"/>
    </row>
    <row r="56" spans="3:14" ht="12.75">
      <c r="C56" s="1"/>
      <c r="D56" s="2" t="s">
        <v>101</v>
      </c>
      <c r="E56" s="2" t="s">
        <v>62</v>
      </c>
      <c r="F56" s="2" t="s">
        <v>148</v>
      </c>
      <c r="G56" s="2" t="s">
        <v>148</v>
      </c>
      <c r="H56" s="5">
        <v>1</v>
      </c>
      <c r="I56" s="8">
        <v>22475</v>
      </c>
      <c r="J56" s="70">
        <v>18651.678799862</v>
      </c>
      <c r="K56" s="20"/>
      <c r="L56" s="20"/>
      <c r="M56" s="20"/>
      <c r="N56" s="20"/>
    </row>
    <row r="57" spans="3:14" ht="12.75">
      <c r="C57" s="1"/>
      <c r="D57" s="2" t="s">
        <v>102</v>
      </c>
      <c r="E57" s="2" t="s">
        <v>63</v>
      </c>
      <c r="F57" s="2" t="s">
        <v>149</v>
      </c>
      <c r="G57" s="2" t="s">
        <v>149</v>
      </c>
      <c r="H57" s="5">
        <v>1</v>
      </c>
      <c r="I57" s="8">
        <v>40397</v>
      </c>
      <c r="J57" s="70">
        <v>98932.11948099999</v>
      </c>
      <c r="K57" s="20"/>
      <c r="L57" s="20"/>
      <c r="M57" s="20"/>
      <c r="N57" s="20"/>
    </row>
    <row r="58" spans="3:14" ht="12.75">
      <c r="C58" s="1"/>
      <c r="D58" s="2" t="s">
        <v>103</v>
      </c>
      <c r="E58" s="2" t="s">
        <v>64</v>
      </c>
      <c r="F58" s="2" t="s">
        <v>150</v>
      </c>
      <c r="G58" s="2" t="s">
        <v>150</v>
      </c>
      <c r="H58" s="5">
        <v>1</v>
      </c>
      <c r="I58" s="8">
        <v>25000</v>
      </c>
      <c r="J58" s="70">
        <v>61775.84739045399</v>
      </c>
      <c r="K58" s="20"/>
      <c r="L58" s="20"/>
      <c r="M58" s="20"/>
      <c r="N58" s="20"/>
    </row>
    <row r="59" spans="3:14" ht="12.75">
      <c r="C59" s="1"/>
      <c r="D59" s="2" t="s">
        <v>104</v>
      </c>
      <c r="E59" s="2" t="s">
        <v>65</v>
      </c>
      <c r="F59" s="2" t="s">
        <v>151</v>
      </c>
      <c r="G59" s="2" t="s">
        <v>151</v>
      </c>
      <c r="H59" s="5">
        <v>1</v>
      </c>
      <c r="I59" s="8">
        <v>19855</v>
      </c>
      <c r="J59" s="70">
        <v>21345.0118719</v>
      </c>
      <c r="K59" s="20"/>
      <c r="L59" s="20"/>
      <c r="M59" s="20"/>
      <c r="N59" s="20"/>
    </row>
    <row r="60" spans="3:14" ht="12.75">
      <c r="C60" s="2" t="s">
        <v>9</v>
      </c>
      <c r="D60" s="2" t="s">
        <v>105</v>
      </c>
      <c r="E60" s="2" t="s">
        <v>66</v>
      </c>
      <c r="F60" s="2" t="s">
        <v>152</v>
      </c>
      <c r="G60" s="2" t="s">
        <v>152</v>
      </c>
      <c r="H60" s="5">
        <v>1</v>
      </c>
      <c r="I60" s="8">
        <v>26143</v>
      </c>
      <c r="J60" s="70">
        <v>55366.428505649994</v>
      </c>
      <c r="K60" s="20"/>
      <c r="L60" s="20"/>
      <c r="M60" s="20"/>
      <c r="N60" s="20"/>
    </row>
    <row r="61" spans="3:14" ht="12.75">
      <c r="C61" s="1"/>
      <c r="D61" s="2" t="s">
        <v>106</v>
      </c>
      <c r="E61" s="2" t="s">
        <v>67</v>
      </c>
      <c r="F61" s="2" t="s">
        <v>153</v>
      </c>
      <c r="G61" s="2" t="s">
        <v>153</v>
      </c>
      <c r="H61" s="5">
        <v>1</v>
      </c>
      <c r="I61" s="8">
        <v>0</v>
      </c>
      <c r="J61" s="70">
        <v>0</v>
      </c>
      <c r="K61" s="20"/>
      <c r="L61" s="20"/>
      <c r="M61" s="20"/>
      <c r="N61" s="20"/>
    </row>
    <row r="62" spans="3:14" ht="12.75">
      <c r="C62" s="1"/>
      <c r="D62" s="1"/>
      <c r="E62" s="1"/>
      <c r="F62" s="2" t="s">
        <v>154</v>
      </c>
      <c r="G62" s="2" t="s">
        <v>154</v>
      </c>
      <c r="H62" s="5">
        <v>1</v>
      </c>
      <c r="I62" s="8">
        <v>36922</v>
      </c>
      <c r="J62" s="70">
        <v>8882.9544969</v>
      </c>
      <c r="K62" s="20"/>
      <c r="L62" s="20"/>
      <c r="M62" s="20"/>
      <c r="N62" s="20"/>
    </row>
    <row r="63" spans="3:14" ht="12.75">
      <c r="C63" s="1"/>
      <c r="D63" s="2" t="s">
        <v>107</v>
      </c>
      <c r="E63" s="2" t="s">
        <v>68</v>
      </c>
      <c r="F63" s="2" t="s">
        <v>128</v>
      </c>
      <c r="G63" s="2" t="s">
        <v>128</v>
      </c>
      <c r="H63" s="5">
        <v>1</v>
      </c>
      <c r="I63" s="8">
        <v>19000</v>
      </c>
      <c r="J63" s="70">
        <v>41825.9877658</v>
      </c>
      <c r="K63" s="20"/>
      <c r="L63" s="20"/>
      <c r="M63" s="20"/>
      <c r="N63" s="20"/>
    </row>
    <row r="64" spans="3:14" ht="12.75">
      <c r="C64" s="1"/>
      <c r="D64" s="2" t="s">
        <v>108</v>
      </c>
      <c r="E64" s="2" t="s">
        <v>69</v>
      </c>
      <c r="F64" s="2" t="s">
        <v>155</v>
      </c>
      <c r="G64" s="2" t="s">
        <v>155</v>
      </c>
      <c r="H64" s="5">
        <v>1</v>
      </c>
      <c r="I64" s="8">
        <v>29922</v>
      </c>
      <c r="J64" s="70">
        <v>32298.3295007</v>
      </c>
      <c r="K64" s="20"/>
      <c r="L64" s="20"/>
      <c r="M64" s="20"/>
      <c r="N64" s="20"/>
    </row>
    <row r="65" spans="3:14" ht="12.75">
      <c r="C65" s="1"/>
      <c r="D65" s="2" t="s">
        <v>109</v>
      </c>
      <c r="E65" s="2" t="s">
        <v>70</v>
      </c>
      <c r="F65" s="2" t="s">
        <v>128</v>
      </c>
      <c r="G65" s="2" t="s">
        <v>118</v>
      </c>
      <c r="H65" s="5">
        <v>1</v>
      </c>
      <c r="I65" s="8">
        <v>37376</v>
      </c>
      <c r="J65" s="70">
        <v>84662.2329828</v>
      </c>
      <c r="K65" s="20"/>
      <c r="L65" s="20"/>
      <c r="M65" s="20"/>
      <c r="N65" s="20"/>
    </row>
    <row r="66" spans="3:14" ht="12.75">
      <c r="C66" s="1"/>
      <c r="D66" s="2" t="s">
        <v>110</v>
      </c>
      <c r="E66" s="2" t="s">
        <v>71</v>
      </c>
      <c r="F66" s="2" t="s">
        <v>116</v>
      </c>
      <c r="G66" s="2" t="s">
        <v>116</v>
      </c>
      <c r="H66" s="5">
        <v>1</v>
      </c>
      <c r="I66" s="8">
        <v>42894</v>
      </c>
      <c r="J66" s="70">
        <v>74975.06038329999</v>
      </c>
      <c r="K66" s="20"/>
      <c r="L66" s="20"/>
      <c r="M66" s="20"/>
      <c r="N66" s="20"/>
    </row>
    <row r="67" spans="3:14" ht="12.75">
      <c r="C67" s="1"/>
      <c r="D67" s="2" t="s">
        <v>111</v>
      </c>
      <c r="E67" s="2" t="s">
        <v>72</v>
      </c>
      <c r="F67" s="2" t="s">
        <v>156</v>
      </c>
      <c r="G67" s="2" t="s">
        <v>156</v>
      </c>
      <c r="H67" s="5">
        <v>1</v>
      </c>
      <c r="I67" s="8">
        <v>60000</v>
      </c>
      <c r="J67" s="70">
        <v>254309.05083249995</v>
      </c>
      <c r="K67" s="20"/>
      <c r="L67" s="20"/>
      <c r="M67" s="20"/>
      <c r="N67" s="20"/>
    </row>
    <row r="68" spans="3:14" ht="12.75">
      <c r="C68" s="1"/>
      <c r="D68" s="1"/>
      <c r="E68" s="1"/>
      <c r="F68" s="2" t="s">
        <v>128</v>
      </c>
      <c r="G68" s="2" t="s">
        <v>128</v>
      </c>
      <c r="H68" s="5">
        <v>1</v>
      </c>
      <c r="I68" s="8">
        <v>228000</v>
      </c>
      <c r="J68" s="70">
        <v>692524.8363669999</v>
      </c>
      <c r="K68" s="20"/>
      <c r="L68" s="20"/>
      <c r="M68" s="20"/>
      <c r="N68" s="20"/>
    </row>
    <row r="69" spans="3:14" ht="12.75">
      <c r="C69" s="1"/>
      <c r="D69" s="1"/>
      <c r="E69" s="1"/>
      <c r="F69" s="2" t="s">
        <v>116</v>
      </c>
      <c r="G69" s="2" t="s">
        <v>116</v>
      </c>
      <c r="H69" s="5">
        <v>1</v>
      </c>
      <c r="I69" s="8">
        <v>80000</v>
      </c>
      <c r="J69" s="70">
        <v>196009.88482459998</v>
      </c>
      <c r="K69" s="20"/>
      <c r="L69" s="20"/>
      <c r="M69" s="20"/>
      <c r="N69" s="20"/>
    </row>
    <row r="70" spans="3:14" ht="12.75">
      <c r="C70" s="1"/>
      <c r="D70" s="1"/>
      <c r="E70" s="1"/>
      <c r="F70" s="2" t="s">
        <v>157</v>
      </c>
      <c r="G70" s="2" t="s">
        <v>157</v>
      </c>
      <c r="H70" s="5">
        <v>1</v>
      </c>
      <c r="I70" s="8">
        <v>20000</v>
      </c>
      <c r="J70" s="70">
        <v>0</v>
      </c>
      <c r="K70" s="20"/>
      <c r="L70" s="20"/>
      <c r="M70" s="20"/>
      <c r="N70" s="20"/>
    </row>
    <row r="71" spans="3:14" ht="12.75">
      <c r="C71" s="1"/>
      <c r="D71" s="1"/>
      <c r="E71" s="1"/>
      <c r="F71" s="2" t="s">
        <v>158</v>
      </c>
      <c r="G71" s="2" t="s">
        <v>158</v>
      </c>
      <c r="H71" s="5">
        <v>1</v>
      </c>
      <c r="I71" s="8">
        <v>160000</v>
      </c>
      <c r="J71" s="70">
        <v>408060.9299023</v>
      </c>
      <c r="K71" s="20"/>
      <c r="L71" s="20"/>
      <c r="M71" s="20"/>
      <c r="N71" s="20"/>
    </row>
    <row r="72" spans="3:14" ht="12.75">
      <c r="C72" s="1"/>
      <c r="D72" s="2" t="s">
        <v>112</v>
      </c>
      <c r="E72" s="2" t="s">
        <v>73</v>
      </c>
      <c r="F72" s="2" t="s">
        <v>159</v>
      </c>
      <c r="G72" s="2" t="s">
        <v>159</v>
      </c>
      <c r="H72" s="5">
        <v>1</v>
      </c>
      <c r="I72" s="8">
        <v>0</v>
      </c>
      <c r="J72" s="70">
        <v>28949.85776442</v>
      </c>
      <c r="K72" s="20"/>
      <c r="L72" s="20"/>
      <c r="M72" s="20"/>
      <c r="N72" s="20"/>
    </row>
    <row r="73" spans="3:14" ht="12.75">
      <c r="C73" s="1"/>
      <c r="D73" s="1"/>
      <c r="E73" s="1"/>
      <c r="F73" s="2" t="s">
        <v>160</v>
      </c>
      <c r="G73" s="2" t="s">
        <v>160</v>
      </c>
      <c r="H73" s="5">
        <v>1</v>
      </c>
      <c r="I73" s="8">
        <v>95152</v>
      </c>
      <c r="J73" s="70">
        <v>28774.391996579994</v>
      </c>
      <c r="K73" s="20"/>
      <c r="L73" s="20"/>
      <c r="M73" s="20"/>
      <c r="N73" s="20"/>
    </row>
    <row r="74" spans="3:14" ht="12.75">
      <c r="C74" s="2" t="s">
        <v>10</v>
      </c>
      <c r="D74" s="2" t="s">
        <v>74</v>
      </c>
      <c r="E74" s="2" t="s">
        <v>74</v>
      </c>
      <c r="F74" s="2">
        <v>0</v>
      </c>
      <c r="G74" s="2" t="s">
        <v>74</v>
      </c>
      <c r="H74" s="5"/>
      <c r="I74" s="8">
        <v>3101090</v>
      </c>
      <c r="J74" s="70">
        <v>0</v>
      </c>
      <c r="K74" s="20"/>
      <c r="L74" s="20"/>
      <c r="M74" s="20"/>
      <c r="N74" s="20"/>
    </row>
    <row r="75" spans="3:14" ht="12.75">
      <c r="C75" s="3" t="s">
        <v>11</v>
      </c>
      <c r="D75" s="4"/>
      <c r="E75" s="4"/>
      <c r="F75" s="4"/>
      <c r="G75" s="4"/>
      <c r="H75" s="6">
        <v>69</v>
      </c>
      <c r="I75" s="68">
        <v>6202180</v>
      </c>
      <c r="J75" s="71">
        <v>7074276.9620456165</v>
      </c>
      <c r="K75" s="20"/>
      <c r="L75" s="20"/>
      <c r="M75" s="20"/>
      <c r="N75" s="20"/>
    </row>
  </sheetData>
  <sheetProtection/>
  <mergeCells count="9">
    <mergeCell ref="AI2:AM2"/>
    <mergeCell ref="AN2:AR2"/>
    <mergeCell ref="O1:AR1"/>
    <mergeCell ref="O2:V2"/>
    <mergeCell ref="O3:R3"/>
    <mergeCell ref="S3:V3"/>
    <mergeCell ref="W2:Y2"/>
    <mergeCell ref="Z2:AC2"/>
    <mergeCell ref="AD2:AH2"/>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B2:M27"/>
  <sheetViews>
    <sheetView zoomScalePageLayoutView="0" workbookViewId="0" topLeftCell="A1">
      <selection activeCell="D5" sqref="D5"/>
    </sheetView>
  </sheetViews>
  <sheetFormatPr defaultColWidth="9.140625" defaultRowHeight="12.75" outlineLevelCol="1"/>
  <cols>
    <col min="2" max="4" width="17.57421875" style="0" hidden="1" customWidth="1" outlineLevel="1"/>
    <col min="5" max="5" width="9.421875" style="0" hidden="1" customWidth="1" outlineLevel="1"/>
    <col min="6" max="6" width="13.421875" style="0" hidden="1" customWidth="1" outlineLevel="1"/>
    <col min="7" max="7" width="13.28125" style="0" customWidth="1" collapsed="1"/>
    <col min="8" max="8" width="17.28125" style="0" customWidth="1"/>
    <col min="9" max="9" width="11.28125" style="0" customWidth="1"/>
    <col min="10" max="10" width="11.7109375" style="0" customWidth="1"/>
    <col min="11" max="11" width="13.8515625" style="0" customWidth="1"/>
    <col min="12" max="12" width="10.8515625" style="0" customWidth="1"/>
    <col min="13" max="13" width="11.421875" style="0" customWidth="1"/>
  </cols>
  <sheetData>
    <row r="2" spans="7:13" ht="39" thickBot="1">
      <c r="G2" s="32" t="s">
        <v>13</v>
      </c>
      <c r="H2" s="32" t="s">
        <v>115</v>
      </c>
      <c r="I2" s="32" t="s">
        <v>197</v>
      </c>
      <c r="J2" s="32" t="s">
        <v>205</v>
      </c>
      <c r="K2" s="32" t="s">
        <v>206</v>
      </c>
      <c r="L2" s="32" t="s">
        <v>208</v>
      </c>
      <c r="M2" s="32" t="s">
        <v>209</v>
      </c>
    </row>
    <row r="3" spans="7:13" ht="13.5" thickBot="1">
      <c r="G3" s="25" t="s">
        <v>189</v>
      </c>
      <c r="H3" s="26" t="s">
        <v>190</v>
      </c>
      <c r="I3" s="27">
        <v>41860</v>
      </c>
      <c r="J3" s="26">
        <v>2</v>
      </c>
      <c r="K3" s="26" t="s">
        <v>207</v>
      </c>
      <c r="L3" s="26">
        <v>5</v>
      </c>
      <c r="M3" s="35">
        <v>545485</v>
      </c>
    </row>
    <row r="4" ht="13.5" thickBot="1"/>
    <row r="5" spans="12:13" ht="13.5" thickBot="1">
      <c r="L5" s="33" t="s">
        <v>211</v>
      </c>
      <c r="M5" s="22" t="s">
        <v>204</v>
      </c>
    </row>
    <row r="6" spans="12:13" ht="12.75">
      <c r="L6" s="33" t="s">
        <v>212</v>
      </c>
      <c r="M6" s="23" t="s">
        <v>210</v>
      </c>
    </row>
    <row r="7" ht="12.75">
      <c r="L7" s="28" t="s">
        <v>213</v>
      </c>
    </row>
    <row r="8" ht="12.75">
      <c r="L8" s="28"/>
    </row>
    <row r="9" spans="2:13" ht="27.75" customHeight="1" thickBot="1">
      <c r="B9" s="32" t="s">
        <v>13</v>
      </c>
      <c r="C9" s="32" t="s">
        <v>115</v>
      </c>
      <c r="D9" s="32" t="s">
        <v>197</v>
      </c>
      <c r="E9" s="32" t="s">
        <v>205</v>
      </c>
      <c r="F9" s="32" t="s">
        <v>206</v>
      </c>
      <c r="G9" s="32" t="s">
        <v>167</v>
      </c>
      <c r="H9" s="32" t="s">
        <v>188</v>
      </c>
      <c r="I9" s="32" t="s">
        <v>194</v>
      </c>
      <c r="J9" s="32" t="s">
        <v>214</v>
      </c>
      <c r="K9" s="32" t="s">
        <v>215</v>
      </c>
      <c r="L9" s="32" t="s">
        <v>195</v>
      </c>
      <c r="M9" s="32" t="s">
        <v>196</v>
      </c>
    </row>
    <row r="10" spans="2:13" ht="12.75">
      <c r="B10" t="s">
        <v>189</v>
      </c>
      <c r="C10" t="s">
        <v>190</v>
      </c>
      <c r="D10" s="24">
        <v>41860</v>
      </c>
      <c r="E10">
        <v>2</v>
      </c>
      <c r="F10" t="s">
        <v>207</v>
      </c>
      <c r="G10" t="s">
        <v>186</v>
      </c>
      <c r="H10" t="s">
        <v>162</v>
      </c>
      <c r="I10" s="29">
        <v>2</v>
      </c>
      <c r="J10" s="34">
        <v>2</v>
      </c>
      <c r="K10" s="34">
        <v>0</v>
      </c>
      <c r="L10" t="s">
        <v>203</v>
      </c>
      <c r="M10" t="s">
        <v>204</v>
      </c>
    </row>
    <row r="11" spans="8:13" ht="12.75">
      <c r="H11" t="s">
        <v>191</v>
      </c>
      <c r="I11" s="30">
        <v>5</v>
      </c>
      <c r="J11" s="34">
        <v>5</v>
      </c>
      <c r="K11" s="34">
        <v>0</v>
      </c>
      <c r="L11" t="s">
        <v>203</v>
      </c>
      <c r="M11" t="s">
        <v>204</v>
      </c>
    </row>
    <row r="12" spans="8:13" ht="12.75">
      <c r="H12" t="s">
        <v>192</v>
      </c>
      <c r="I12" s="30">
        <v>6</v>
      </c>
      <c r="J12" s="34">
        <v>6</v>
      </c>
      <c r="K12" s="34">
        <v>0</v>
      </c>
      <c r="L12" t="s">
        <v>203</v>
      </c>
      <c r="M12" t="s">
        <v>204</v>
      </c>
    </row>
    <row r="13" spans="8:13" ht="12.75">
      <c r="H13" t="s">
        <v>193</v>
      </c>
      <c r="I13" s="30">
        <v>7</v>
      </c>
      <c r="J13" s="34">
        <v>7</v>
      </c>
      <c r="K13" s="34">
        <v>0</v>
      </c>
      <c r="L13" t="s">
        <v>203</v>
      </c>
      <c r="M13" t="s">
        <v>204</v>
      </c>
    </row>
    <row r="14" spans="8:13" ht="12.75">
      <c r="H14" t="s">
        <v>198</v>
      </c>
      <c r="I14" s="30">
        <v>89</v>
      </c>
      <c r="J14" s="36">
        <v>80</v>
      </c>
      <c r="K14" s="34">
        <f>I14-J14</f>
        <v>9</v>
      </c>
      <c r="L14" t="s">
        <v>203</v>
      </c>
      <c r="M14" t="s">
        <v>204</v>
      </c>
    </row>
    <row r="15" spans="8:13" ht="12.75">
      <c r="H15" t="s">
        <v>199</v>
      </c>
      <c r="I15" s="30">
        <v>1</v>
      </c>
      <c r="J15" s="34">
        <v>1</v>
      </c>
      <c r="K15" s="34">
        <f aca="true" t="shared" si="0" ref="K15:K27">I15-J15</f>
        <v>0</v>
      </c>
      <c r="L15" t="s">
        <v>203</v>
      </c>
      <c r="M15" t="s">
        <v>204</v>
      </c>
    </row>
    <row r="16" spans="8:13" ht="12.75">
      <c r="H16" t="s">
        <v>200</v>
      </c>
      <c r="I16" s="30">
        <v>5</v>
      </c>
      <c r="J16" s="34">
        <v>5</v>
      </c>
      <c r="K16" s="34">
        <f t="shared" si="0"/>
        <v>0</v>
      </c>
      <c r="L16" t="s">
        <v>203</v>
      </c>
      <c r="M16" t="s">
        <v>204</v>
      </c>
    </row>
    <row r="17" spans="8:13" ht="12.75">
      <c r="H17" t="s">
        <v>201</v>
      </c>
      <c r="I17" s="30">
        <v>0</v>
      </c>
      <c r="J17" s="34">
        <v>0</v>
      </c>
      <c r="K17" s="34">
        <f t="shared" si="0"/>
        <v>0</v>
      </c>
      <c r="L17" t="s">
        <v>203</v>
      </c>
      <c r="M17" t="s">
        <v>204</v>
      </c>
    </row>
    <row r="18" spans="8:13" ht="12.75">
      <c r="H18" t="s">
        <v>202</v>
      </c>
      <c r="I18" s="30">
        <v>1</v>
      </c>
      <c r="J18" s="34">
        <v>1</v>
      </c>
      <c r="K18" s="34">
        <f t="shared" si="0"/>
        <v>0</v>
      </c>
      <c r="L18" t="s">
        <v>203</v>
      </c>
      <c r="M18" t="s">
        <v>204</v>
      </c>
    </row>
    <row r="19" spans="7:13" ht="12.75">
      <c r="G19" t="s">
        <v>187</v>
      </c>
      <c r="H19" t="s">
        <v>162</v>
      </c>
      <c r="I19" s="30">
        <v>54</v>
      </c>
      <c r="J19" s="34">
        <v>54</v>
      </c>
      <c r="K19" s="34">
        <f t="shared" si="0"/>
        <v>0</v>
      </c>
      <c r="L19" t="s">
        <v>203</v>
      </c>
      <c r="M19" t="s">
        <v>204</v>
      </c>
    </row>
    <row r="20" spans="8:13" ht="12.75">
      <c r="H20" t="s">
        <v>191</v>
      </c>
      <c r="I20" s="30">
        <v>58</v>
      </c>
      <c r="J20" s="34">
        <v>58</v>
      </c>
      <c r="K20" s="34">
        <f t="shared" si="0"/>
        <v>0</v>
      </c>
      <c r="L20" t="s">
        <v>203</v>
      </c>
      <c r="M20" t="s">
        <v>204</v>
      </c>
    </row>
    <row r="21" spans="8:13" ht="12.75">
      <c r="H21" t="s">
        <v>192</v>
      </c>
      <c r="I21" s="30">
        <v>25</v>
      </c>
      <c r="J21" s="34">
        <v>25</v>
      </c>
      <c r="K21" s="34">
        <f t="shared" si="0"/>
        <v>0</v>
      </c>
      <c r="L21" t="s">
        <v>203</v>
      </c>
      <c r="M21" t="s">
        <v>204</v>
      </c>
    </row>
    <row r="22" spans="8:13" ht="12.75">
      <c r="H22" t="s">
        <v>193</v>
      </c>
      <c r="I22" s="30">
        <v>5</v>
      </c>
      <c r="J22" s="34">
        <v>5</v>
      </c>
      <c r="K22" s="34">
        <f t="shared" si="0"/>
        <v>0</v>
      </c>
      <c r="L22" t="s">
        <v>203</v>
      </c>
      <c r="M22" t="s">
        <v>204</v>
      </c>
    </row>
    <row r="23" spans="8:13" ht="12.75">
      <c r="H23" t="s">
        <v>198</v>
      </c>
      <c r="I23" s="30">
        <v>7</v>
      </c>
      <c r="J23" s="34">
        <v>7</v>
      </c>
      <c r="K23" s="34">
        <f t="shared" si="0"/>
        <v>0</v>
      </c>
      <c r="L23" t="s">
        <v>203</v>
      </c>
      <c r="M23" t="s">
        <v>204</v>
      </c>
    </row>
    <row r="24" spans="8:13" ht="12.75">
      <c r="H24" t="s">
        <v>199</v>
      </c>
      <c r="I24" s="30">
        <v>3</v>
      </c>
      <c r="J24" s="34">
        <v>3</v>
      </c>
      <c r="K24" s="34">
        <f t="shared" si="0"/>
        <v>0</v>
      </c>
      <c r="L24" t="s">
        <v>203</v>
      </c>
      <c r="M24" t="s">
        <v>204</v>
      </c>
    </row>
    <row r="25" spans="8:13" ht="12.75">
      <c r="H25" t="s">
        <v>200</v>
      </c>
      <c r="I25" s="30">
        <v>8</v>
      </c>
      <c r="J25" s="34">
        <v>8</v>
      </c>
      <c r="K25" s="34">
        <f t="shared" si="0"/>
        <v>0</v>
      </c>
      <c r="L25" t="s">
        <v>203</v>
      </c>
      <c r="M25" t="s">
        <v>204</v>
      </c>
    </row>
    <row r="26" spans="8:13" ht="12.75">
      <c r="H26" t="s">
        <v>201</v>
      </c>
      <c r="I26" s="30">
        <v>5</v>
      </c>
      <c r="J26" s="34">
        <v>5</v>
      </c>
      <c r="K26" s="34">
        <f t="shared" si="0"/>
        <v>0</v>
      </c>
      <c r="L26" t="s">
        <v>203</v>
      </c>
      <c r="M26" t="s">
        <v>204</v>
      </c>
    </row>
    <row r="27" spans="8:13" ht="13.5" thickBot="1">
      <c r="H27" t="s">
        <v>202</v>
      </c>
      <c r="I27" s="31">
        <v>1</v>
      </c>
      <c r="J27" s="34">
        <v>1</v>
      </c>
      <c r="K27" s="34">
        <f t="shared" si="0"/>
        <v>0</v>
      </c>
      <c r="L27" t="s">
        <v>203</v>
      </c>
      <c r="M27" t="s">
        <v>204</v>
      </c>
    </row>
  </sheetData>
  <sheetProtection/>
  <conditionalFormatting sqref="K10:K27">
    <cfRule type="cellIs" priority="1" dxfId="0" operator="greaterThan">
      <formula>0</formula>
    </cfRule>
  </conditionalFormatting>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D5" sqref="D5"/>
    </sheetView>
  </sheetViews>
  <sheetFormatPr defaultColWidth="9.140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R75"/>
  <sheetViews>
    <sheetView zoomScalePageLayoutView="0" workbookViewId="0" topLeftCell="A1">
      <selection activeCell="D5" sqref="D5"/>
    </sheetView>
  </sheetViews>
  <sheetFormatPr defaultColWidth="9.140625" defaultRowHeight="12.75"/>
  <cols>
    <col min="3" max="3" width="26.421875" style="0" customWidth="1"/>
    <col min="4" max="4" width="37.28125" style="0" customWidth="1"/>
    <col min="5" max="10" width="26.00390625" style="0" customWidth="1"/>
    <col min="11" max="12" width="28.57421875" style="0" customWidth="1"/>
    <col min="13" max="13" width="28.7109375" style="0" customWidth="1"/>
    <col min="14" max="14" width="24.140625" style="0" customWidth="1"/>
  </cols>
  <sheetData>
    <row r="1" spans="15:44" ht="12.75">
      <c r="O1" s="95" t="s">
        <v>162</v>
      </c>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row>
    <row r="2" spans="15:44" ht="12.75">
      <c r="O2" s="89" t="s">
        <v>178</v>
      </c>
      <c r="P2" s="90"/>
      <c r="Q2" s="90"/>
      <c r="R2" s="90"/>
      <c r="S2" s="90"/>
      <c r="T2" s="90"/>
      <c r="U2" s="90"/>
      <c r="V2" s="91"/>
      <c r="W2" s="101" t="s">
        <v>177</v>
      </c>
      <c r="X2" s="102"/>
      <c r="Y2" s="103"/>
      <c r="Z2" s="101" t="s">
        <v>179</v>
      </c>
      <c r="AA2" s="102"/>
      <c r="AB2" s="102"/>
      <c r="AC2" s="103"/>
      <c r="AD2" s="92" t="s">
        <v>180</v>
      </c>
      <c r="AE2" s="93"/>
      <c r="AF2" s="93"/>
      <c r="AG2" s="93"/>
      <c r="AH2" s="94"/>
      <c r="AI2" s="89" t="s">
        <v>181</v>
      </c>
      <c r="AJ2" s="90"/>
      <c r="AK2" s="90"/>
      <c r="AL2" s="90"/>
      <c r="AM2" s="91"/>
      <c r="AN2" s="92" t="s">
        <v>216</v>
      </c>
      <c r="AO2" s="93"/>
      <c r="AP2" s="93"/>
      <c r="AQ2" s="93"/>
      <c r="AR2" s="94"/>
    </row>
    <row r="3" spans="9:44" ht="12.75">
      <c r="I3" t="s">
        <v>217</v>
      </c>
      <c r="O3" s="96" t="s">
        <v>174</v>
      </c>
      <c r="P3" s="97"/>
      <c r="Q3" s="97"/>
      <c r="R3" s="98"/>
      <c r="S3" s="99" t="s">
        <v>175</v>
      </c>
      <c r="T3" s="99"/>
      <c r="U3" s="99"/>
      <c r="V3" s="100"/>
      <c r="W3" s="9"/>
      <c r="X3" s="10"/>
      <c r="Y3" s="11"/>
      <c r="Z3" s="9"/>
      <c r="AA3" s="10"/>
      <c r="AB3" s="10"/>
      <c r="AC3" s="11"/>
      <c r="AD3" s="9"/>
      <c r="AE3" s="10"/>
      <c r="AF3" s="10"/>
      <c r="AG3" s="10"/>
      <c r="AH3" s="11"/>
      <c r="AI3" s="9"/>
      <c r="AJ3" s="10"/>
      <c r="AK3" s="10"/>
      <c r="AL3" s="10"/>
      <c r="AM3" s="11"/>
      <c r="AN3" s="9"/>
      <c r="AO3" s="10"/>
      <c r="AP3" s="10"/>
      <c r="AQ3" s="10"/>
      <c r="AR3" s="11"/>
    </row>
    <row r="4" spans="1:44" ht="38.25">
      <c r="A4" s="32" t="s">
        <v>167</v>
      </c>
      <c r="B4" s="32"/>
      <c r="C4" s="62" t="s">
        <v>13</v>
      </c>
      <c r="D4" s="62" t="s">
        <v>115</v>
      </c>
      <c r="E4" s="63" t="s">
        <v>231</v>
      </c>
      <c r="K4" s="67"/>
      <c r="L4" s="67"/>
      <c r="M4" s="37" t="s">
        <v>218</v>
      </c>
      <c r="N4" s="7" t="s">
        <v>184</v>
      </c>
      <c r="O4" s="15" t="s">
        <v>163</v>
      </c>
      <c r="P4" s="16" t="s">
        <v>164</v>
      </c>
      <c r="Q4" s="17" t="s">
        <v>165</v>
      </c>
      <c r="R4" s="18" t="s">
        <v>166</v>
      </c>
      <c r="S4" s="16" t="s">
        <v>163</v>
      </c>
      <c r="T4" s="16" t="s">
        <v>164</v>
      </c>
      <c r="U4" s="17" t="s">
        <v>165</v>
      </c>
      <c r="V4" s="18" t="s">
        <v>166</v>
      </c>
      <c r="W4" s="15" t="s">
        <v>163</v>
      </c>
      <c r="X4" s="16" t="s">
        <v>164</v>
      </c>
      <c r="Y4" s="19" t="s">
        <v>176</v>
      </c>
      <c r="Z4" s="15" t="s">
        <v>163</v>
      </c>
      <c r="AA4" s="16" t="s">
        <v>164</v>
      </c>
      <c r="AB4" s="16" t="s">
        <v>176</v>
      </c>
      <c r="AC4" s="19" t="s">
        <v>165</v>
      </c>
      <c r="AD4" s="15" t="s">
        <v>163</v>
      </c>
      <c r="AE4" s="16" t="s">
        <v>164</v>
      </c>
      <c r="AF4" s="16" t="s">
        <v>176</v>
      </c>
      <c r="AG4" s="16" t="s">
        <v>165</v>
      </c>
      <c r="AH4" s="19" t="s">
        <v>182</v>
      </c>
      <c r="AI4" s="15" t="s">
        <v>163</v>
      </c>
      <c r="AJ4" s="16" t="s">
        <v>164</v>
      </c>
      <c r="AK4" s="16" t="s">
        <v>176</v>
      </c>
      <c r="AL4" s="16" t="s">
        <v>165</v>
      </c>
      <c r="AM4" s="19" t="s">
        <v>183</v>
      </c>
      <c r="AN4" s="15" t="s">
        <v>163</v>
      </c>
      <c r="AO4" s="16" t="s">
        <v>164</v>
      </c>
      <c r="AP4" s="16" t="s">
        <v>176</v>
      </c>
      <c r="AQ4" s="16" t="s">
        <v>165</v>
      </c>
      <c r="AR4" s="19" t="s">
        <v>182</v>
      </c>
    </row>
    <row r="5" spans="1:44" ht="12.75">
      <c r="A5" t="s">
        <v>168</v>
      </c>
      <c r="B5" t="s">
        <v>170</v>
      </c>
      <c r="C5" s="2" t="s">
        <v>45</v>
      </c>
      <c r="D5" s="2" t="s">
        <v>134</v>
      </c>
      <c r="E5" s="72">
        <v>47713.915889975004</v>
      </c>
      <c r="F5">
        <f>GETPIVOTDATA("Viso mokėtina suma",$C$4,"Savivaldybė","Akmenės rajono","Komunalininkas","Naujosios Akmenės komunalininkas, UAB")</f>
        <v>47713.915889975004</v>
      </c>
      <c r="K5" s="20"/>
      <c r="L5" s="20"/>
      <c r="M5" s="20">
        <v>1</v>
      </c>
      <c r="N5" s="21" t="s">
        <v>185</v>
      </c>
      <c r="O5" s="9"/>
      <c r="P5" s="10"/>
      <c r="Q5" s="10"/>
      <c r="R5" s="11"/>
      <c r="S5" s="10"/>
      <c r="T5" s="10"/>
      <c r="U5" s="10"/>
      <c r="V5" s="11"/>
      <c r="W5" s="9"/>
      <c r="X5" s="10"/>
      <c r="Y5" s="11"/>
      <c r="Z5" s="9"/>
      <c r="AA5" s="10"/>
      <c r="AB5" s="10"/>
      <c r="AC5" s="11"/>
      <c r="AD5" s="9"/>
      <c r="AE5" s="10"/>
      <c r="AF5" s="10"/>
      <c r="AG5" s="10"/>
      <c r="AH5" s="11"/>
      <c r="AI5" s="9"/>
      <c r="AJ5" s="10"/>
      <c r="AK5" s="10"/>
      <c r="AL5" s="10"/>
      <c r="AM5" s="11"/>
      <c r="AN5" s="9"/>
      <c r="AO5" s="10"/>
      <c r="AP5" s="10"/>
      <c r="AQ5" s="10"/>
      <c r="AR5" s="11"/>
    </row>
    <row r="6" spans="2:44" ht="12.75">
      <c r="B6" t="s">
        <v>171</v>
      </c>
      <c r="C6" s="2" t="s">
        <v>14</v>
      </c>
      <c r="D6" s="2" t="s">
        <v>116</v>
      </c>
      <c r="E6" s="72">
        <v>173225.9207278</v>
      </c>
      <c r="K6" s="20"/>
      <c r="L6" s="20"/>
      <c r="M6" s="20"/>
      <c r="N6" s="20"/>
      <c r="O6" s="9"/>
      <c r="P6" s="10"/>
      <c r="Q6" s="10"/>
      <c r="R6" s="11"/>
      <c r="S6" s="10"/>
      <c r="T6" s="10"/>
      <c r="U6" s="10"/>
      <c r="V6" s="11"/>
      <c r="W6" s="9"/>
      <c r="X6" s="10"/>
      <c r="Y6" s="11"/>
      <c r="Z6" s="9"/>
      <c r="AA6" s="10"/>
      <c r="AB6" s="10"/>
      <c r="AC6" s="11"/>
      <c r="AD6" s="9"/>
      <c r="AE6" s="10"/>
      <c r="AF6" s="10"/>
      <c r="AG6" s="10"/>
      <c r="AH6" s="11"/>
      <c r="AI6" s="9"/>
      <c r="AJ6" s="10"/>
      <c r="AK6" s="10"/>
      <c r="AL6" s="10"/>
      <c r="AM6" s="11"/>
      <c r="AN6" s="9"/>
      <c r="AO6" s="10"/>
      <c r="AP6" s="10"/>
      <c r="AQ6" s="10"/>
      <c r="AR6" s="11"/>
    </row>
    <row r="7" spans="2:44" ht="12.75">
      <c r="B7" t="s">
        <v>172</v>
      </c>
      <c r="C7" s="2" t="s">
        <v>15</v>
      </c>
      <c r="D7" s="2" t="s">
        <v>116</v>
      </c>
      <c r="E7" s="72">
        <v>80371.9620305</v>
      </c>
      <c r="K7" s="20"/>
      <c r="L7" s="20"/>
      <c r="M7" s="20"/>
      <c r="N7" s="20"/>
      <c r="O7" s="9"/>
      <c r="P7" s="10"/>
      <c r="Q7" s="10"/>
      <c r="R7" s="11"/>
      <c r="S7" s="10"/>
      <c r="T7" s="10"/>
      <c r="U7" s="10"/>
      <c r="V7" s="11"/>
      <c r="W7" s="9"/>
      <c r="X7" s="10"/>
      <c r="Y7" s="11"/>
      <c r="Z7" s="9"/>
      <c r="AA7" s="10"/>
      <c r="AB7" s="10"/>
      <c r="AC7" s="11"/>
      <c r="AD7" s="9"/>
      <c r="AE7" s="10"/>
      <c r="AF7" s="10"/>
      <c r="AG7" s="10"/>
      <c r="AH7" s="11"/>
      <c r="AI7" s="9"/>
      <c r="AJ7" s="10"/>
      <c r="AK7" s="10"/>
      <c r="AL7" s="10"/>
      <c r="AM7" s="11"/>
      <c r="AN7" s="9"/>
      <c r="AO7" s="10"/>
      <c r="AP7" s="10"/>
      <c r="AQ7" s="10"/>
      <c r="AR7" s="11"/>
    </row>
    <row r="8" spans="1:44" ht="12.75">
      <c r="A8" t="s">
        <v>169</v>
      </c>
      <c r="B8" t="s">
        <v>173</v>
      </c>
      <c r="C8" s="2" t="s">
        <v>60</v>
      </c>
      <c r="D8" s="2" t="s">
        <v>146</v>
      </c>
      <c r="E8" s="72">
        <v>68973.33355149999</v>
      </c>
      <c r="K8" s="20"/>
      <c r="L8" s="20"/>
      <c r="M8" s="20"/>
      <c r="N8" s="20"/>
      <c r="O8" s="9"/>
      <c r="P8" s="10"/>
      <c r="Q8" s="10"/>
      <c r="R8" s="11"/>
      <c r="S8" s="10"/>
      <c r="T8" s="10"/>
      <c r="U8" s="10"/>
      <c r="V8" s="11"/>
      <c r="W8" s="9"/>
      <c r="X8" s="10"/>
      <c r="Y8" s="11"/>
      <c r="Z8" s="9"/>
      <c r="AA8" s="10"/>
      <c r="AB8" s="10"/>
      <c r="AC8" s="11"/>
      <c r="AD8" s="9"/>
      <c r="AE8" s="10"/>
      <c r="AF8" s="10"/>
      <c r="AG8" s="10"/>
      <c r="AH8" s="11"/>
      <c r="AI8" s="9"/>
      <c r="AJ8" s="10"/>
      <c r="AK8" s="10"/>
      <c r="AL8" s="10"/>
      <c r="AM8" s="11"/>
      <c r="AN8" s="9"/>
      <c r="AO8" s="10"/>
      <c r="AP8" s="10"/>
      <c r="AQ8" s="10"/>
      <c r="AR8" s="11"/>
    </row>
    <row r="9" spans="3:44" ht="12.75">
      <c r="C9" s="2" t="s">
        <v>16</v>
      </c>
      <c r="D9" s="2" t="s">
        <v>116</v>
      </c>
      <c r="E9" s="72">
        <v>17779.201855</v>
      </c>
      <c r="K9" s="20"/>
      <c r="L9" s="20"/>
      <c r="M9" s="20"/>
      <c r="N9" s="20"/>
      <c r="O9" s="9"/>
      <c r="P9" s="10"/>
      <c r="Q9" s="10"/>
      <c r="R9" s="11"/>
      <c r="S9" s="10"/>
      <c r="T9" s="10"/>
      <c r="U9" s="10"/>
      <c r="V9" s="11"/>
      <c r="W9" s="9"/>
      <c r="X9" s="10"/>
      <c r="Y9" s="11"/>
      <c r="Z9" s="9"/>
      <c r="AA9" s="10"/>
      <c r="AB9" s="10"/>
      <c r="AC9" s="11"/>
      <c r="AD9" s="9"/>
      <c r="AE9" s="10"/>
      <c r="AF9" s="10"/>
      <c r="AG9" s="10"/>
      <c r="AH9" s="11"/>
      <c r="AI9" s="9"/>
      <c r="AJ9" s="10"/>
      <c r="AK9" s="10"/>
      <c r="AL9" s="10"/>
      <c r="AM9" s="11"/>
      <c r="AN9" s="9"/>
      <c r="AO9" s="10"/>
      <c r="AP9" s="10"/>
      <c r="AQ9" s="10"/>
      <c r="AR9" s="11"/>
    </row>
    <row r="10" spans="3:44" ht="12.75">
      <c r="C10" s="2" t="s">
        <v>39</v>
      </c>
      <c r="D10" s="2" t="s">
        <v>130</v>
      </c>
      <c r="E10" s="72">
        <v>63940.656301179995</v>
      </c>
      <c r="K10" s="20"/>
      <c r="L10" s="20"/>
      <c r="M10" s="20"/>
      <c r="N10" s="20"/>
      <c r="O10" s="9"/>
      <c r="P10" s="10"/>
      <c r="Q10" s="10"/>
      <c r="R10" s="11"/>
      <c r="S10" s="10"/>
      <c r="T10" s="10"/>
      <c r="U10" s="10"/>
      <c r="V10" s="11"/>
      <c r="W10" s="9"/>
      <c r="X10" s="10"/>
      <c r="Y10" s="11"/>
      <c r="Z10" s="9"/>
      <c r="AA10" s="10"/>
      <c r="AB10" s="10"/>
      <c r="AC10" s="11"/>
      <c r="AD10" s="9"/>
      <c r="AE10" s="10"/>
      <c r="AF10" s="10"/>
      <c r="AG10" s="10"/>
      <c r="AH10" s="11"/>
      <c r="AI10" s="9"/>
      <c r="AJ10" s="10"/>
      <c r="AK10" s="10"/>
      <c r="AL10" s="10"/>
      <c r="AM10" s="11"/>
      <c r="AN10" s="9"/>
      <c r="AO10" s="10"/>
      <c r="AP10" s="10"/>
      <c r="AQ10" s="10"/>
      <c r="AR10" s="11"/>
    </row>
    <row r="11" spans="3:44" ht="12.75">
      <c r="C11" s="2" t="s">
        <v>17</v>
      </c>
      <c r="D11" s="2" t="s">
        <v>117</v>
      </c>
      <c r="E11" s="72">
        <v>125790.34553559999</v>
      </c>
      <c r="K11" s="20"/>
      <c r="L11" s="20"/>
      <c r="M11" s="20"/>
      <c r="N11" s="20"/>
      <c r="O11" s="12"/>
      <c r="P11" s="13"/>
      <c r="Q11" s="13"/>
      <c r="R11" s="14"/>
      <c r="S11" s="13"/>
      <c r="T11" s="13"/>
      <c r="U11" s="13"/>
      <c r="V11" s="14"/>
      <c r="W11" s="12"/>
      <c r="X11" s="13"/>
      <c r="Y11" s="14"/>
      <c r="Z11" s="12"/>
      <c r="AA11" s="13"/>
      <c r="AB11" s="13"/>
      <c r="AC11" s="14"/>
      <c r="AD11" s="12"/>
      <c r="AE11" s="13"/>
      <c r="AF11" s="13"/>
      <c r="AG11" s="13"/>
      <c r="AH11" s="14"/>
      <c r="AI11" s="12"/>
      <c r="AJ11" s="13"/>
      <c r="AK11" s="13"/>
      <c r="AL11" s="13"/>
      <c r="AM11" s="14"/>
      <c r="AN11" s="12"/>
      <c r="AO11" s="13"/>
      <c r="AP11" s="13"/>
      <c r="AQ11" s="13"/>
      <c r="AR11" s="14"/>
    </row>
    <row r="12" spans="3:18" ht="12.75">
      <c r="C12" s="2" t="s">
        <v>66</v>
      </c>
      <c r="D12" s="2" t="s">
        <v>152</v>
      </c>
      <c r="E12" s="72">
        <v>55366.428505649994</v>
      </c>
      <c r="K12" s="20"/>
      <c r="L12" s="20"/>
      <c r="M12" s="20"/>
      <c r="N12" s="20"/>
      <c r="O12" s="12"/>
      <c r="P12" s="13"/>
      <c r="Q12" s="13"/>
      <c r="R12" s="14"/>
    </row>
    <row r="13" spans="3:14" ht="12.75">
      <c r="C13" s="2" t="s">
        <v>61</v>
      </c>
      <c r="D13" s="2" t="s">
        <v>147</v>
      </c>
      <c r="E13" s="72">
        <v>31417.012803139998</v>
      </c>
      <c r="K13" s="20"/>
      <c r="L13" s="20"/>
      <c r="M13" s="20"/>
      <c r="N13" s="20"/>
    </row>
    <row r="14" spans="3:14" ht="12.75">
      <c r="C14" s="2" t="s">
        <v>21</v>
      </c>
      <c r="D14" s="2" t="s">
        <v>119</v>
      </c>
      <c r="E14" s="72">
        <v>68557.93163899999</v>
      </c>
      <c r="K14" s="20"/>
      <c r="L14" s="20"/>
      <c r="M14" s="20"/>
      <c r="N14" s="20"/>
    </row>
    <row r="15" spans="3:14" ht="12.75">
      <c r="C15" s="2" t="s">
        <v>46</v>
      </c>
      <c r="D15" s="2" t="s">
        <v>135</v>
      </c>
      <c r="E15" s="72">
        <v>82914.22173499998</v>
      </c>
      <c r="K15" s="20"/>
      <c r="L15" s="20"/>
      <c r="M15" s="20"/>
      <c r="N15" s="20"/>
    </row>
    <row r="16" spans="3:14" ht="12.75">
      <c r="C16" s="2" t="s">
        <v>52</v>
      </c>
      <c r="D16" s="2" t="s">
        <v>141</v>
      </c>
      <c r="E16" s="72">
        <v>22318.713954799998</v>
      </c>
      <c r="K16" s="20"/>
      <c r="L16" s="20"/>
      <c r="M16" s="20"/>
      <c r="N16" s="20"/>
    </row>
    <row r="17" spans="3:14" ht="12.75">
      <c r="C17" s="2" t="s">
        <v>22</v>
      </c>
      <c r="D17" s="2" t="s">
        <v>120</v>
      </c>
      <c r="E17" s="72">
        <v>52314.0552526</v>
      </c>
      <c r="K17" s="20"/>
      <c r="L17" s="20"/>
      <c r="M17" s="20"/>
      <c r="N17" s="20"/>
    </row>
    <row r="18" spans="3:14" ht="12.75">
      <c r="C18" s="2" t="s">
        <v>34</v>
      </c>
      <c r="D18" s="2" t="s">
        <v>129</v>
      </c>
      <c r="E18" s="72">
        <v>40935.36606539999</v>
      </c>
      <c r="K18" s="20"/>
      <c r="L18" s="20"/>
      <c r="M18" s="20"/>
      <c r="N18" s="20"/>
    </row>
    <row r="19" spans="3:14" ht="12.75">
      <c r="C19" s="2" t="s">
        <v>23</v>
      </c>
      <c r="D19" s="2" t="s">
        <v>121</v>
      </c>
      <c r="E19" s="72">
        <v>382375.7988486</v>
      </c>
      <c r="K19" s="20"/>
      <c r="L19" s="20"/>
      <c r="M19" s="20"/>
      <c r="N19" s="20"/>
    </row>
    <row r="20" spans="3:14" ht="12.75">
      <c r="C20" s="2" t="s">
        <v>24</v>
      </c>
      <c r="D20" s="2" t="s">
        <v>116</v>
      </c>
      <c r="E20" s="72">
        <v>165170.4468406</v>
      </c>
      <c r="K20" s="20"/>
      <c r="L20" s="20"/>
      <c r="M20" s="20"/>
      <c r="N20" s="20"/>
    </row>
    <row r="21" spans="3:14" ht="12.75">
      <c r="C21" s="1"/>
      <c r="D21" s="64" t="s">
        <v>121</v>
      </c>
      <c r="E21" s="73">
        <v>168825.9836706</v>
      </c>
      <c r="K21" s="20"/>
      <c r="L21" s="20"/>
      <c r="M21" s="20"/>
      <c r="N21" s="20"/>
    </row>
    <row r="22" spans="3:14" ht="12.75">
      <c r="C22" s="2" t="s">
        <v>35</v>
      </c>
      <c r="D22" s="2" t="s">
        <v>128</v>
      </c>
      <c r="E22" s="72">
        <v>46239.2176842</v>
      </c>
      <c r="K22" s="20"/>
      <c r="L22" s="20"/>
      <c r="M22" s="20"/>
      <c r="N22" s="20"/>
    </row>
    <row r="23" spans="3:14" ht="12.75">
      <c r="C23" s="2" t="s">
        <v>25</v>
      </c>
      <c r="D23" s="2" t="s">
        <v>122</v>
      </c>
      <c r="E23" s="72">
        <v>88231.366215</v>
      </c>
      <c r="K23" s="20"/>
      <c r="L23" s="20"/>
      <c r="M23" s="20"/>
      <c r="N23" s="20"/>
    </row>
    <row r="24" spans="3:14" ht="12.75">
      <c r="C24" s="2" t="s">
        <v>47</v>
      </c>
      <c r="D24" s="2" t="s">
        <v>136</v>
      </c>
      <c r="E24" s="72">
        <v>18423.905623199997</v>
      </c>
      <c r="K24" s="20"/>
      <c r="L24" s="20"/>
      <c r="M24" s="20"/>
      <c r="N24" s="20"/>
    </row>
    <row r="25" spans="3:14" ht="12.75">
      <c r="C25" s="2" t="s">
        <v>27</v>
      </c>
      <c r="D25" s="2" t="s">
        <v>116</v>
      </c>
      <c r="E25" s="72">
        <v>65078.525219899995</v>
      </c>
      <c r="K25" s="20"/>
      <c r="L25" s="20"/>
      <c r="M25" s="20"/>
      <c r="N25" s="20"/>
    </row>
    <row r="26" spans="3:14" ht="12.75">
      <c r="C26" s="1"/>
      <c r="D26" s="64" t="s">
        <v>124</v>
      </c>
      <c r="E26" s="73">
        <v>375111.2502028</v>
      </c>
      <c r="K26" s="20"/>
      <c r="L26" s="20"/>
      <c r="M26" s="20"/>
      <c r="N26" s="20"/>
    </row>
    <row r="27" spans="3:14" ht="12.75">
      <c r="C27" s="2" t="s">
        <v>28</v>
      </c>
      <c r="D27" s="2" t="s">
        <v>116</v>
      </c>
      <c r="E27" s="72">
        <v>80863.7978949</v>
      </c>
      <c r="K27" s="20"/>
      <c r="L27" s="20"/>
      <c r="M27" s="20"/>
      <c r="N27" s="20"/>
    </row>
    <row r="28" spans="3:14" ht="12.75">
      <c r="C28" s="2" t="s">
        <v>29</v>
      </c>
      <c r="D28" s="2" t="s">
        <v>125</v>
      </c>
      <c r="E28" s="72">
        <v>34833.94277459999</v>
      </c>
      <c r="K28" s="20"/>
      <c r="L28" s="20"/>
      <c r="M28" s="20"/>
      <c r="N28" s="20"/>
    </row>
    <row r="29" spans="3:14" ht="12.75">
      <c r="C29" s="2" t="s">
        <v>40</v>
      </c>
      <c r="D29" s="2" t="s">
        <v>131</v>
      </c>
      <c r="E29" s="72">
        <v>22276.369545447396</v>
      </c>
      <c r="K29" s="20"/>
      <c r="L29" s="20"/>
      <c r="M29" s="20"/>
      <c r="N29" s="20"/>
    </row>
    <row r="30" spans="3:14" ht="12.75">
      <c r="C30" s="2" t="s">
        <v>18</v>
      </c>
      <c r="D30" s="2" t="s">
        <v>118</v>
      </c>
      <c r="E30" s="72">
        <v>213642.8652064</v>
      </c>
      <c r="K30" s="20"/>
      <c r="L30" s="20"/>
      <c r="M30" s="20"/>
      <c r="N30" s="20"/>
    </row>
    <row r="31" spans="3:14" ht="12.75">
      <c r="C31" s="2" t="s">
        <v>36</v>
      </c>
      <c r="D31" s="2" t="s">
        <v>129</v>
      </c>
      <c r="E31" s="72">
        <v>179146.22878475</v>
      </c>
      <c r="K31" s="20"/>
      <c r="L31" s="20"/>
      <c r="M31" s="20"/>
      <c r="N31" s="20"/>
    </row>
    <row r="32" spans="3:14" ht="12.75">
      <c r="C32" s="2" t="s">
        <v>56</v>
      </c>
      <c r="D32" s="2" t="s">
        <v>144</v>
      </c>
      <c r="E32" s="72">
        <v>210525.689255</v>
      </c>
      <c r="K32" s="20"/>
      <c r="L32" s="20"/>
      <c r="M32" s="20"/>
      <c r="N32" s="20"/>
    </row>
    <row r="33" spans="3:14" ht="12.75">
      <c r="C33" s="2" t="s">
        <v>62</v>
      </c>
      <c r="D33" s="2" t="s">
        <v>148</v>
      </c>
      <c r="E33" s="72">
        <v>18651.678799862</v>
      </c>
      <c r="K33" s="20"/>
      <c r="L33" s="20"/>
      <c r="M33" s="20"/>
      <c r="N33" s="20"/>
    </row>
    <row r="34" spans="3:14" ht="12.75">
      <c r="C34" s="2" t="s">
        <v>30</v>
      </c>
      <c r="D34" s="2" t="s">
        <v>124</v>
      </c>
      <c r="E34" s="72">
        <v>19553.7988252</v>
      </c>
      <c r="K34" s="20"/>
      <c r="L34" s="20"/>
      <c r="M34" s="20"/>
      <c r="N34" s="20"/>
    </row>
    <row r="35" spans="3:14" ht="12.75">
      <c r="C35" s="2" t="s">
        <v>53</v>
      </c>
      <c r="D35" s="2" t="s">
        <v>128</v>
      </c>
      <c r="E35" s="72">
        <v>17413.648171999997</v>
      </c>
      <c r="K35" s="20"/>
      <c r="L35" s="20"/>
      <c r="M35" s="20"/>
      <c r="N35" s="20"/>
    </row>
    <row r="36" spans="3:14" ht="12.75">
      <c r="C36" s="2" t="s">
        <v>48</v>
      </c>
      <c r="D36" s="2" t="s">
        <v>137</v>
      </c>
      <c r="E36" s="72">
        <v>29072.517641142997</v>
      </c>
      <c r="K36" s="20"/>
      <c r="L36" s="20"/>
      <c r="M36" s="20"/>
      <c r="N36" s="20"/>
    </row>
    <row r="37" spans="3:14" ht="12.75">
      <c r="C37" s="2" t="s">
        <v>31</v>
      </c>
      <c r="D37" s="2" t="s">
        <v>126</v>
      </c>
      <c r="E37" s="72">
        <v>61246.85797899999</v>
      </c>
      <c r="K37" s="20"/>
      <c r="L37" s="20"/>
      <c r="M37" s="20"/>
      <c r="N37" s="20"/>
    </row>
    <row r="38" spans="3:14" ht="12.75">
      <c r="C38" s="2" t="s">
        <v>41</v>
      </c>
      <c r="D38" s="2" t="s">
        <v>131</v>
      </c>
      <c r="E38" s="72">
        <v>237434.8834626561</v>
      </c>
      <c r="K38" s="20"/>
      <c r="L38" s="20"/>
      <c r="M38" s="20"/>
      <c r="N38" s="20"/>
    </row>
    <row r="39" spans="3:14" ht="12.75">
      <c r="C39" s="2" t="s">
        <v>42</v>
      </c>
      <c r="D39" s="2" t="s">
        <v>131</v>
      </c>
      <c r="E39" s="72">
        <v>59085.611555075586</v>
      </c>
      <c r="K39" s="20"/>
      <c r="L39" s="20"/>
      <c r="M39" s="20"/>
      <c r="N39" s="20"/>
    </row>
    <row r="40" spans="3:14" ht="12.75">
      <c r="C40" s="2" t="s">
        <v>43</v>
      </c>
      <c r="D40" s="2" t="s">
        <v>132</v>
      </c>
      <c r="E40" s="72">
        <v>131698.02537441</v>
      </c>
      <c r="K40" s="20"/>
      <c r="L40" s="20"/>
      <c r="M40" s="20"/>
      <c r="N40" s="20"/>
    </row>
    <row r="41" spans="3:14" ht="12.75">
      <c r="C41" s="2" t="s">
        <v>57</v>
      </c>
      <c r="D41" s="2" t="s">
        <v>145</v>
      </c>
      <c r="E41" s="72">
        <v>126380.54857288</v>
      </c>
      <c r="K41" s="20"/>
      <c r="L41" s="20"/>
      <c r="M41" s="20"/>
      <c r="N41" s="20"/>
    </row>
    <row r="42" spans="3:14" ht="12.75">
      <c r="C42" s="2" t="s">
        <v>19</v>
      </c>
      <c r="D42" s="2" t="s">
        <v>116</v>
      </c>
      <c r="E42" s="72">
        <v>53879.289658899994</v>
      </c>
      <c r="K42" s="20"/>
      <c r="L42" s="20"/>
      <c r="M42" s="20"/>
      <c r="N42" s="20"/>
    </row>
    <row r="43" spans="3:14" ht="12.75">
      <c r="C43" s="2" t="s">
        <v>49</v>
      </c>
      <c r="D43" s="2" t="s">
        <v>138</v>
      </c>
      <c r="E43" s="72">
        <v>63506.644382999984</v>
      </c>
      <c r="K43" s="20"/>
      <c r="L43" s="20"/>
      <c r="M43" s="20"/>
      <c r="N43" s="20"/>
    </row>
    <row r="44" spans="3:14" ht="12.75">
      <c r="C44" s="2" t="s">
        <v>26</v>
      </c>
      <c r="D44" s="2" t="s">
        <v>123</v>
      </c>
      <c r="E44" s="72">
        <v>68777.2638488</v>
      </c>
      <c r="K44" s="20"/>
      <c r="L44" s="20"/>
      <c r="M44" s="20"/>
      <c r="N44" s="20"/>
    </row>
    <row r="45" spans="3:14" ht="12.75">
      <c r="C45" s="2" t="s">
        <v>58</v>
      </c>
      <c r="D45" s="2" t="s">
        <v>145</v>
      </c>
      <c r="E45" s="72">
        <v>28926.927578849998</v>
      </c>
      <c r="K45" s="20"/>
      <c r="L45" s="20"/>
      <c r="M45" s="20"/>
      <c r="N45" s="20"/>
    </row>
    <row r="46" spans="3:14" ht="12.75">
      <c r="C46" s="2" t="s">
        <v>44</v>
      </c>
      <c r="D46" s="2" t="s">
        <v>133</v>
      </c>
      <c r="E46" s="72">
        <v>45361.22420193999</v>
      </c>
      <c r="K46" s="20"/>
      <c r="L46" s="20"/>
      <c r="M46" s="20"/>
      <c r="N46" s="20"/>
    </row>
    <row r="47" spans="3:14" ht="12.75">
      <c r="C47" s="2" t="s">
        <v>32</v>
      </c>
      <c r="D47" s="2" t="s">
        <v>127</v>
      </c>
      <c r="E47" s="72">
        <v>20072.220412</v>
      </c>
      <c r="K47" s="20"/>
      <c r="L47" s="20"/>
      <c r="M47" s="20"/>
      <c r="N47" s="20"/>
    </row>
    <row r="48" spans="3:14" ht="12.75">
      <c r="C48" s="2" t="s">
        <v>37</v>
      </c>
      <c r="D48" s="2" t="s">
        <v>116</v>
      </c>
      <c r="E48" s="72">
        <v>53816.14856819999</v>
      </c>
      <c r="K48" s="20"/>
      <c r="L48" s="20"/>
      <c r="M48" s="20"/>
      <c r="N48" s="20"/>
    </row>
    <row r="49" spans="3:14" ht="12.75">
      <c r="C49" s="2" t="s">
        <v>67</v>
      </c>
      <c r="D49" s="2" t="s">
        <v>153</v>
      </c>
      <c r="E49" s="72">
        <v>0</v>
      </c>
      <c r="K49" s="20"/>
      <c r="L49" s="20"/>
      <c r="M49" s="20"/>
      <c r="N49" s="20"/>
    </row>
    <row r="50" spans="3:14" ht="12.75">
      <c r="C50" s="1"/>
      <c r="D50" s="64" t="s">
        <v>154</v>
      </c>
      <c r="E50" s="73">
        <v>8882.9544969</v>
      </c>
      <c r="K50" s="20"/>
      <c r="L50" s="20"/>
      <c r="M50" s="20"/>
      <c r="N50" s="20"/>
    </row>
    <row r="51" spans="3:14" ht="12.75">
      <c r="C51" s="2" t="s">
        <v>50</v>
      </c>
      <c r="D51" s="2" t="s">
        <v>138</v>
      </c>
      <c r="E51" s="72">
        <v>284892.6012384</v>
      </c>
      <c r="K51" s="20"/>
      <c r="L51" s="20"/>
      <c r="M51" s="20"/>
      <c r="N51" s="20"/>
    </row>
    <row r="52" spans="3:14" ht="12.75">
      <c r="C52" s="1"/>
      <c r="D52" s="64" t="s">
        <v>139</v>
      </c>
      <c r="E52" s="73">
        <v>67511.1188195</v>
      </c>
      <c r="K52" s="20"/>
      <c r="L52" s="20"/>
      <c r="M52" s="20"/>
      <c r="N52" s="20"/>
    </row>
    <row r="53" spans="3:14" ht="12.75">
      <c r="C53" s="2" t="s">
        <v>51</v>
      </c>
      <c r="D53" s="2" t="s">
        <v>140</v>
      </c>
      <c r="E53" s="72">
        <v>104621.48549099997</v>
      </c>
      <c r="K53" s="20"/>
      <c r="L53" s="20"/>
      <c r="M53" s="20"/>
      <c r="N53" s="20"/>
    </row>
    <row r="54" spans="3:14" ht="12.75">
      <c r="C54" s="2" t="s">
        <v>54</v>
      </c>
      <c r="D54" s="2" t="s">
        <v>142</v>
      </c>
      <c r="E54" s="72">
        <v>0</v>
      </c>
      <c r="K54" s="20"/>
      <c r="L54" s="20"/>
      <c r="M54" s="20"/>
      <c r="N54" s="20"/>
    </row>
    <row r="55" spans="3:14" ht="12.75">
      <c r="C55" s="2" t="s">
        <v>33</v>
      </c>
      <c r="D55" s="2" t="s">
        <v>128</v>
      </c>
      <c r="E55" s="72">
        <v>59987.3593803</v>
      </c>
      <c r="K55" s="20"/>
      <c r="L55" s="20"/>
      <c r="M55" s="20"/>
      <c r="N55" s="20"/>
    </row>
    <row r="56" spans="3:14" ht="12.75">
      <c r="C56" s="2" t="s">
        <v>68</v>
      </c>
      <c r="D56" s="2" t="s">
        <v>128</v>
      </c>
      <c r="E56" s="72">
        <v>41825.9877658</v>
      </c>
      <c r="K56" s="20"/>
      <c r="L56" s="20"/>
      <c r="M56" s="20"/>
      <c r="N56" s="20"/>
    </row>
    <row r="57" spans="3:14" ht="12.75">
      <c r="C57" s="2" t="s">
        <v>69</v>
      </c>
      <c r="D57" s="2" t="s">
        <v>155</v>
      </c>
      <c r="E57" s="72">
        <v>32298.3295007</v>
      </c>
      <c r="K57" s="20"/>
      <c r="L57" s="20"/>
      <c r="M57" s="20"/>
      <c r="N57" s="20"/>
    </row>
    <row r="58" spans="3:14" ht="12.75">
      <c r="C58" s="2" t="s">
        <v>55</v>
      </c>
      <c r="D58" s="2" t="s">
        <v>143</v>
      </c>
      <c r="E58" s="72">
        <v>46857.33573</v>
      </c>
      <c r="K58" s="20"/>
      <c r="L58" s="20"/>
      <c r="M58" s="20"/>
      <c r="N58" s="20"/>
    </row>
    <row r="59" spans="3:14" ht="12.75">
      <c r="C59" s="2" t="s">
        <v>59</v>
      </c>
      <c r="D59" s="2" t="s">
        <v>127</v>
      </c>
      <c r="E59" s="72">
        <v>117342.732243</v>
      </c>
      <c r="K59" s="20"/>
      <c r="L59" s="20"/>
      <c r="M59" s="20"/>
      <c r="N59" s="20"/>
    </row>
    <row r="60" spans="3:14" ht="12.75">
      <c r="C60" s="2" t="s">
        <v>70</v>
      </c>
      <c r="D60" s="2" t="s">
        <v>118</v>
      </c>
      <c r="E60" s="72">
        <v>84662.2329828</v>
      </c>
      <c r="K60" s="20"/>
      <c r="L60" s="20"/>
      <c r="M60" s="20"/>
      <c r="N60" s="20"/>
    </row>
    <row r="61" spans="3:14" ht="12.75">
      <c r="C61" s="2" t="s">
        <v>71</v>
      </c>
      <c r="D61" s="2" t="s">
        <v>116</v>
      </c>
      <c r="E61" s="72">
        <v>74975.06038329999</v>
      </c>
      <c r="K61" s="20"/>
      <c r="L61" s="20"/>
      <c r="M61" s="20"/>
      <c r="N61" s="20"/>
    </row>
    <row r="62" spans="3:14" ht="12.75">
      <c r="C62" s="2" t="s">
        <v>63</v>
      </c>
      <c r="D62" s="2" t="s">
        <v>149</v>
      </c>
      <c r="E62" s="72">
        <v>98932.11948099999</v>
      </c>
      <c r="K62" s="20"/>
      <c r="L62" s="20"/>
      <c r="M62" s="20"/>
      <c r="N62" s="20"/>
    </row>
    <row r="63" spans="3:14" ht="12.75">
      <c r="C63" s="2" t="s">
        <v>20</v>
      </c>
      <c r="D63" s="2" t="s">
        <v>118</v>
      </c>
      <c r="E63" s="72">
        <v>218603.30133679995</v>
      </c>
      <c r="K63" s="20"/>
      <c r="L63" s="20"/>
      <c r="M63" s="20"/>
      <c r="N63" s="20"/>
    </row>
    <row r="64" spans="3:14" ht="12.75">
      <c r="C64" s="2" t="s">
        <v>38</v>
      </c>
      <c r="D64" s="2" t="s">
        <v>128</v>
      </c>
      <c r="E64" s="72">
        <v>123892.7895993</v>
      </c>
      <c r="K64" s="20"/>
      <c r="L64" s="20"/>
      <c r="M64" s="20"/>
      <c r="N64" s="20"/>
    </row>
    <row r="65" spans="3:14" ht="12.75">
      <c r="C65" s="2" t="s">
        <v>72</v>
      </c>
      <c r="D65" s="2" t="s">
        <v>156</v>
      </c>
      <c r="E65" s="72">
        <v>254309.05083249995</v>
      </c>
      <c r="K65" s="20"/>
      <c r="L65" s="20"/>
      <c r="M65" s="20"/>
      <c r="N65" s="20"/>
    </row>
    <row r="66" spans="3:14" ht="12.75">
      <c r="C66" s="1"/>
      <c r="D66" s="64" t="s">
        <v>128</v>
      </c>
      <c r="E66" s="73">
        <v>692524.8363669999</v>
      </c>
      <c r="K66" s="20"/>
      <c r="L66" s="20"/>
      <c r="M66" s="20"/>
      <c r="N66" s="20"/>
    </row>
    <row r="67" spans="3:14" ht="12.75">
      <c r="C67" s="1"/>
      <c r="D67" s="64" t="s">
        <v>116</v>
      </c>
      <c r="E67" s="73">
        <v>196009.88482459998</v>
      </c>
      <c r="K67" s="20"/>
      <c r="L67" s="20"/>
      <c r="M67" s="20"/>
      <c r="N67" s="20"/>
    </row>
    <row r="68" spans="3:14" ht="12.75">
      <c r="C68" s="1"/>
      <c r="D68" s="64" t="s">
        <v>157</v>
      </c>
      <c r="E68" s="73">
        <v>0</v>
      </c>
      <c r="K68" s="20"/>
      <c r="L68" s="20"/>
      <c r="M68" s="20"/>
      <c r="N68" s="20"/>
    </row>
    <row r="69" spans="3:14" ht="12.75">
      <c r="C69" s="1"/>
      <c r="D69" s="64" t="s">
        <v>158</v>
      </c>
      <c r="E69" s="73">
        <v>408060.9299023</v>
      </c>
      <c r="K69" s="20"/>
      <c r="L69" s="20"/>
      <c r="M69" s="20"/>
      <c r="N69" s="20"/>
    </row>
    <row r="70" spans="3:14" ht="12.75">
      <c r="C70" s="2" t="s">
        <v>73</v>
      </c>
      <c r="D70" s="2" t="s">
        <v>159</v>
      </c>
      <c r="E70" s="72">
        <v>28949.85776442</v>
      </c>
      <c r="K70" s="20"/>
      <c r="L70" s="20"/>
      <c r="M70" s="20"/>
      <c r="N70" s="20"/>
    </row>
    <row r="71" spans="3:14" ht="12.75">
      <c r="C71" s="1"/>
      <c r="D71" s="64" t="s">
        <v>160</v>
      </c>
      <c r="E71" s="73">
        <v>28774.391996579994</v>
      </c>
      <c r="K71" s="20"/>
      <c r="L71" s="20"/>
      <c r="M71" s="20"/>
      <c r="N71" s="20"/>
    </row>
    <row r="72" spans="3:14" ht="12.75">
      <c r="C72" s="2" t="s">
        <v>64</v>
      </c>
      <c r="D72" s="2" t="s">
        <v>150</v>
      </c>
      <c r="E72" s="72">
        <v>61775.84739045399</v>
      </c>
      <c r="K72" s="20"/>
      <c r="L72" s="20"/>
      <c r="M72" s="20"/>
      <c r="N72" s="20"/>
    </row>
    <row r="73" spans="3:14" ht="12.75">
      <c r="C73" s="2" t="s">
        <v>65</v>
      </c>
      <c r="D73" s="2" t="s">
        <v>151</v>
      </c>
      <c r="E73" s="72">
        <v>21345.0118719</v>
      </c>
      <c r="K73" s="20"/>
      <c r="L73" s="20"/>
      <c r="M73" s="20"/>
      <c r="N73" s="20"/>
    </row>
    <row r="74" spans="3:14" ht="12.75">
      <c r="C74" s="2" t="s">
        <v>74</v>
      </c>
      <c r="D74" s="2" t="s">
        <v>74</v>
      </c>
      <c r="E74" s="72">
        <v>0</v>
      </c>
      <c r="K74" s="20"/>
      <c r="L74" s="20"/>
      <c r="M74" s="20"/>
      <c r="N74" s="20"/>
    </row>
    <row r="75" spans="3:14" ht="12.75">
      <c r="C75" s="3" t="s">
        <v>11</v>
      </c>
      <c r="D75" s="4"/>
      <c r="E75" s="74">
        <v>7074276.962045617</v>
      </c>
      <c r="K75" s="20"/>
      <c r="L75" s="20"/>
      <c r="M75" s="20"/>
      <c r="N75" s="20"/>
    </row>
  </sheetData>
  <sheetProtection/>
  <mergeCells count="9">
    <mergeCell ref="O3:R3"/>
    <mergeCell ref="S3:V3"/>
    <mergeCell ref="O1:AR1"/>
    <mergeCell ref="O2:V2"/>
    <mergeCell ref="W2:Y2"/>
    <mergeCell ref="Z2:AC2"/>
    <mergeCell ref="AD2:AH2"/>
    <mergeCell ref="AI2:AM2"/>
    <mergeCell ref="AN2:AR2"/>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Kestutis</dc:creator>
  <cp:keywords/>
  <dc:description/>
  <cp:lastModifiedBy>Asta Baranauskienė</cp:lastModifiedBy>
  <cp:lastPrinted>2016-12-29T13:35:16Z</cp:lastPrinted>
  <dcterms:created xsi:type="dcterms:W3CDTF">2014-11-11T05:59:17Z</dcterms:created>
  <dcterms:modified xsi:type="dcterms:W3CDTF">2021-05-10T11:46:50Z</dcterms:modified>
  <cp:category/>
  <cp:version/>
  <cp:contentType/>
  <cp:contentStatus/>
</cp:coreProperties>
</file>